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0" yWindow="10305" windowWidth="12120" windowHeight="7785" activeTab="0"/>
  </bookViews>
  <sheets>
    <sheet name="Gesamt" sheetId="1" r:id="rId1"/>
    <sheet name="Geld" sheetId="2" r:id="rId2"/>
    <sheet name="Arbeitszeiten" sheetId="3" r:id="rId3"/>
    <sheet name="Nutzung" sheetId="4" r:id="rId4"/>
    <sheet name="Norwegen" sheetId="5" r:id="rId5"/>
  </sheets>
  <definedNames/>
  <calcPr fullCalcOnLoad="1"/>
</workbook>
</file>

<file path=xl/sharedStrings.xml><?xml version="1.0" encoding="utf-8"?>
<sst xmlns="http://schemas.openxmlformats.org/spreadsheetml/2006/main" count="272" uniqueCount="164">
  <si>
    <t>Jens</t>
  </si>
  <si>
    <t>Gerrit</t>
  </si>
  <si>
    <t>Übertrag:</t>
  </si>
  <si>
    <t>Geld:</t>
  </si>
  <si>
    <t>Arbeitszeiten:</t>
  </si>
  <si>
    <t>Nutzung:</t>
  </si>
  <si>
    <t>Gesamtsaldo:</t>
  </si>
  <si>
    <t>Abrechnung Taganana</t>
  </si>
  <si>
    <t>Gesamtkontrolle:</t>
  </si>
  <si>
    <t xml:space="preserve">Jens </t>
  </si>
  <si>
    <t>Summen:</t>
  </si>
  <si>
    <t>Zuteilung der Ausgaben:</t>
  </si>
  <si>
    <t xml:space="preserve">Datum </t>
  </si>
  <si>
    <t>Beleg</t>
  </si>
  <si>
    <t>Text</t>
  </si>
  <si>
    <t>Betrag in Euro</t>
  </si>
  <si>
    <t>Haus</t>
  </si>
  <si>
    <t>Kontrolle</t>
  </si>
  <si>
    <t>Stunden</t>
  </si>
  <si>
    <t>Betrag</t>
  </si>
  <si>
    <t>Ausgleich</t>
  </si>
  <si>
    <t>Zeitraum</t>
  </si>
  <si>
    <t>Gästeliste (einschließlich Jens und Gerrit)</t>
  </si>
  <si>
    <t>Nächte</t>
  </si>
  <si>
    <t>von</t>
  </si>
  <si>
    <t>bis</t>
  </si>
  <si>
    <t>Name</t>
  </si>
  <si>
    <t>J/G</t>
  </si>
  <si>
    <t>J</t>
  </si>
  <si>
    <t>G</t>
  </si>
  <si>
    <t>Pers.</t>
  </si>
  <si>
    <t>Jens und Wenche</t>
  </si>
  <si>
    <t>Geld</t>
  </si>
  <si>
    <t>Arbeitszeiten</t>
  </si>
  <si>
    <t>Stundensatz:</t>
  </si>
  <si>
    <t>21.5.-29.6.</t>
  </si>
  <si>
    <t>2.7.-14.7.</t>
  </si>
  <si>
    <t>16.7.-24.7.</t>
  </si>
  <si>
    <t>26.7.-6.8.</t>
  </si>
  <si>
    <t>7.8.-21.8.</t>
  </si>
  <si>
    <t>26.8.-8.9.</t>
  </si>
  <si>
    <t>9.9.-4.10</t>
  </si>
  <si>
    <t>6.10-15.10</t>
  </si>
  <si>
    <t>j</t>
  </si>
  <si>
    <t>g</t>
  </si>
  <si>
    <t>Werner Hajek</t>
  </si>
  <si>
    <t>Barbara und Jens</t>
  </si>
  <si>
    <t>Ellen Hinrichs und Freundin</t>
  </si>
  <si>
    <t>Siripong</t>
  </si>
  <si>
    <t>Katrin und Bo</t>
  </si>
  <si>
    <t>Zhang Lei</t>
  </si>
  <si>
    <t>Dagmar</t>
  </si>
  <si>
    <t>Lilo Siegmon, Anne + Thomas</t>
  </si>
  <si>
    <t>Ralf und Christian</t>
  </si>
  <si>
    <t>Magret und Dieter</t>
  </si>
  <si>
    <t>Abrechnung Taganana Nutzung</t>
  </si>
  <si>
    <t>Tagessatz pro Person und Nacht:</t>
  </si>
  <si>
    <t>26.6.</t>
  </si>
  <si>
    <t>von Jens überwiesen bekommen</t>
  </si>
  <si>
    <t>3.6.</t>
  </si>
  <si>
    <t>Anzahlung Fenster</t>
  </si>
  <si>
    <t>15.7.</t>
  </si>
  <si>
    <t>Restzahlung Fenster</t>
  </si>
  <si>
    <t>o.D</t>
  </si>
  <si>
    <t>Dachveranda</t>
  </si>
  <si>
    <t>24.9.</t>
  </si>
  <si>
    <t>Kontoeinzahlung</t>
  </si>
  <si>
    <t>o.D.</t>
  </si>
  <si>
    <t>Zahlung an Conrado Verstopfung u. Wasser</t>
  </si>
  <si>
    <t>10.7.</t>
  </si>
  <si>
    <t>Le Roy Merlin</t>
  </si>
  <si>
    <t>4.8.</t>
  </si>
  <si>
    <t>Topf u. Hausrat aus dem Laden hier</t>
  </si>
  <si>
    <t>15.5.</t>
  </si>
  <si>
    <t>Kühlschrank</t>
  </si>
  <si>
    <t>14.7.</t>
  </si>
  <si>
    <t>Spezialmittel Rostbehandlung</t>
  </si>
  <si>
    <t>4.9.</t>
  </si>
  <si>
    <t>12.9.</t>
  </si>
  <si>
    <t>Ofen und Zubehör</t>
  </si>
  <si>
    <t>div.</t>
  </si>
  <si>
    <t>Gasflaschen</t>
  </si>
  <si>
    <t>diverse Einzelrechnungen</t>
  </si>
  <si>
    <t>1.8.</t>
  </si>
  <si>
    <t>Berto Tor, Material und Arbeit</t>
  </si>
  <si>
    <t>25.9.</t>
  </si>
  <si>
    <t>Klempner Benito</t>
  </si>
  <si>
    <t>Autofahrten</t>
  </si>
  <si>
    <t>Erundina</t>
  </si>
  <si>
    <t>Gesamtübersicht Abrechnung Taganana 2003</t>
  </si>
  <si>
    <t>16.10.-19.10</t>
  </si>
  <si>
    <t>Asmus Krause</t>
  </si>
  <si>
    <t>Kristine und Torhild</t>
  </si>
  <si>
    <t>Wilma</t>
  </si>
  <si>
    <t>Bjarne</t>
  </si>
  <si>
    <t>Gerrit hat das Geld kassiert! Deswegen "g"</t>
  </si>
  <si>
    <t>17.2.</t>
  </si>
  <si>
    <t>u1</t>
  </si>
  <si>
    <t>unelco Strom</t>
  </si>
  <si>
    <t>u2</t>
  </si>
  <si>
    <t>u3</t>
  </si>
  <si>
    <t>u4</t>
  </si>
  <si>
    <t>u5</t>
  </si>
  <si>
    <t>u6</t>
  </si>
  <si>
    <t>7.4.</t>
  </si>
  <si>
    <t>10.6.</t>
  </si>
  <si>
    <t>7.8.</t>
  </si>
  <si>
    <t>3.10</t>
  </si>
  <si>
    <t>2.12.</t>
  </si>
  <si>
    <t>a1</t>
  </si>
  <si>
    <t>auna Telefon 1050</t>
  </si>
  <si>
    <t>25.3.</t>
  </si>
  <si>
    <t>a2</t>
  </si>
  <si>
    <t>auna Telefon 1050, Gerrit</t>
  </si>
  <si>
    <t>25.5.</t>
  </si>
  <si>
    <t>auna Telefon 1050, Jens und Gerrit</t>
  </si>
  <si>
    <t>25.6.</t>
  </si>
  <si>
    <t>a3</t>
  </si>
  <si>
    <t>25.7.</t>
  </si>
  <si>
    <t>a4</t>
  </si>
  <si>
    <t>auna Telefon 1050 Gerrit</t>
  </si>
  <si>
    <t>a5</t>
  </si>
  <si>
    <t>25.8.</t>
  </si>
  <si>
    <t>25.9</t>
  </si>
  <si>
    <t>a6</t>
  </si>
  <si>
    <t>25.10</t>
  </si>
  <si>
    <t>a7</t>
  </si>
  <si>
    <t>t1</t>
  </si>
  <si>
    <t>Telefonica</t>
  </si>
  <si>
    <t>t2</t>
  </si>
  <si>
    <t>Telefonica Gerrit</t>
  </si>
  <si>
    <t>7.6.</t>
  </si>
  <si>
    <t>t3</t>
  </si>
  <si>
    <t>t4</t>
  </si>
  <si>
    <t>7.10.</t>
  </si>
  <si>
    <t>7.12.</t>
  </si>
  <si>
    <t>t5</t>
  </si>
  <si>
    <t>22.4.</t>
  </si>
  <si>
    <t>e1</t>
  </si>
  <si>
    <t>emnesa Wasser</t>
  </si>
  <si>
    <t>e2</t>
  </si>
  <si>
    <t>e3</t>
  </si>
  <si>
    <t>e4</t>
  </si>
  <si>
    <t>e5</t>
  </si>
  <si>
    <t>18.6.</t>
  </si>
  <si>
    <t>13.8.</t>
  </si>
  <si>
    <t>13.9.</t>
  </si>
  <si>
    <t>28.11.</t>
  </si>
  <si>
    <t>Abrechnung Taganana 2003</t>
  </si>
  <si>
    <t>8.2.</t>
  </si>
  <si>
    <t>Telefonica lt. Bankauszug, Re. fehlt</t>
  </si>
  <si>
    <t>1.2.</t>
  </si>
  <si>
    <t>auna lt. Bankauszug, Re fehlt, Gerrit</t>
  </si>
  <si>
    <t>21.11.</t>
  </si>
  <si>
    <t>dk1</t>
  </si>
  <si>
    <t>Deutsch-Canarische Telefongesellschaft</t>
  </si>
  <si>
    <t>31.12.</t>
  </si>
  <si>
    <t>Jens und Wenche in der Hütte in Norwegen</t>
  </si>
  <si>
    <t>lt. Hüttenhomepage</t>
  </si>
  <si>
    <t>23.2.-28.2.2003</t>
  </si>
  <si>
    <t>Tage</t>
  </si>
  <si>
    <t>Euro</t>
  </si>
  <si>
    <t>13.4.-20.4.2003</t>
  </si>
  <si>
    <t>Hüttennutzung siehe Blatt Norwegen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</si>
</sst>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0;[Red]\-#,##0.00"/>
    <numFmt numFmtId="173" formatCode="0.0"/>
    <numFmt numFmtId="174" formatCode="#,##0.0"/>
    <numFmt numFmtId="175" formatCode="_-* #,##0.0\ &quot;DM&quot;_-;\-* #,##0.0\ &quot;DM&quot;_-;_-* &quot;-&quot;??\ &quot;DM&quot;_-;_-@_-"/>
    <numFmt numFmtId="176" formatCode="_-* #,##0\ &quot;DM&quot;_-;\-* #,##0\ &quot;DM&quot;_-;_-* &quot;-&quot;??\ &quot;DM&quot;_-;_-@_-"/>
    <numFmt numFmtId="177" formatCode="_-* #,##0.000\ _D_M_-;\-* #,##0.000\ _D_M_-;_-* &quot;-&quot;??\ _D_M_-;_-@_-"/>
    <numFmt numFmtId="178" formatCode="_-* #,##0.0\ _D_M_-;\-* #,##0.0\ _D_M_-;_-* &quot;-&quot;??\ _D_M_-;_-@_-"/>
    <numFmt numFmtId="179" formatCode="_-* #,##0\ _D_M_-;\-* #,##0\ _D_M_-;_-* &quot;-&quot;??\ _D_M_-;_-@_-"/>
    <numFmt numFmtId="180" formatCode="#,##0.00;\-#,##0.00"/>
    <numFmt numFmtId="181" formatCode="&quot;Yes&quot;;&quot;Yes&quot;;&quot;No&quot;"/>
    <numFmt numFmtId="182" formatCode="&quot;True&quot;;&quot;True&quot;;&quot;False&quot;"/>
    <numFmt numFmtId="183" formatCode="&quot;On&quot;;&quot;On&quot;;&quot;Off&quot;"/>
  </numFmts>
  <fonts count="1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6"/>
      <name val="Arial"/>
      <family val="2"/>
    </font>
    <font>
      <sz val="20"/>
      <name val="Arial"/>
      <family val="2"/>
    </font>
    <font>
      <sz val="20"/>
      <color indexed="8"/>
      <name val="Arial"/>
      <family val="2"/>
    </font>
    <font>
      <sz val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2" fontId="0" fillId="0" borderId="0" xfId="0" applyNumberFormat="1" applyAlignment="1">
      <alignment/>
    </xf>
    <xf numFmtId="172" fontId="4" fillId="0" borderId="0" xfId="0" applyNumberFormat="1" applyFont="1" applyAlignment="1">
      <alignment/>
    </xf>
    <xf numFmtId="172" fontId="5" fillId="0" borderId="1" xfId="0" applyNumberFormat="1" applyFont="1" applyBorder="1" applyAlignment="1">
      <alignment horizontal="center" vertical="center" wrapText="1"/>
    </xf>
    <xf numFmtId="172" fontId="0" fillId="0" borderId="0" xfId="0" applyNumberFormat="1" applyAlignment="1">
      <alignment/>
    </xf>
    <xf numFmtId="1" fontId="4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49" fontId="4" fillId="0" borderId="0" xfId="0" applyNumberFormat="1" applyFont="1" applyAlignment="1">
      <alignment/>
    </xf>
    <xf numFmtId="49" fontId="0" fillId="0" borderId="0" xfId="0" applyNumberFormat="1" applyAlignment="1">
      <alignment/>
    </xf>
    <xf numFmtId="2" fontId="5" fillId="0" borderId="2" xfId="0" applyNumberFormat="1" applyFont="1" applyBorder="1" applyAlignment="1">
      <alignment/>
    </xf>
    <xf numFmtId="2" fontId="5" fillId="0" borderId="2" xfId="0" applyNumberFormat="1" applyFont="1" applyBorder="1" applyAlignment="1">
      <alignment horizontal="center"/>
    </xf>
    <xf numFmtId="2" fontId="5" fillId="0" borderId="0" xfId="0" applyNumberFormat="1" applyFont="1" applyAlignment="1">
      <alignment/>
    </xf>
    <xf numFmtId="2" fontId="5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1" fontId="0" fillId="0" borderId="0" xfId="0" applyNumberFormat="1" applyAlignment="1">
      <alignment/>
    </xf>
    <xf numFmtId="1" fontId="5" fillId="0" borderId="0" xfId="0" applyNumberFormat="1" applyFont="1" applyAlignment="1">
      <alignment/>
    </xf>
    <xf numFmtId="1" fontId="5" fillId="0" borderId="0" xfId="0" applyNumberFormat="1" applyFont="1" applyBorder="1" applyAlignment="1">
      <alignment/>
    </xf>
    <xf numFmtId="1" fontId="0" fillId="0" borderId="0" xfId="0" applyNumberFormat="1" applyBorder="1" applyAlignment="1">
      <alignment/>
    </xf>
    <xf numFmtId="172" fontId="6" fillId="0" borderId="0" xfId="0" applyNumberFormat="1" applyFont="1" applyAlignment="1">
      <alignment/>
    </xf>
    <xf numFmtId="0" fontId="5" fillId="0" borderId="0" xfId="0" applyFont="1" applyAlignment="1">
      <alignment/>
    </xf>
    <xf numFmtId="2" fontId="5" fillId="0" borderId="0" xfId="0" applyNumberFormat="1" applyFont="1" applyBorder="1" applyAlignment="1">
      <alignment horizontal="center"/>
    </xf>
    <xf numFmtId="4" fontId="5" fillId="0" borderId="2" xfId="0" applyNumberFormat="1" applyFont="1" applyBorder="1" applyAlignment="1">
      <alignment horizontal="center"/>
    </xf>
    <xf numFmtId="1" fontId="5" fillId="0" borderId="2" xfId="0" applyNumberFormat="1" applyFont="1" applyBorder="1" applyAlignment="1">
      <alignment horizontal="center"/>
    </xf>
    <xf numFmtId="0" fontId="5" fillId="0" borderId="2" xfId="0" applyFont="1" applyBorder="1" applyAlignment="1">
      <alignment horizontal="right"/>
    </xf>
    <xf numFmtId="172" fontId="7" fillId="0" borderId="0" xfId="0" applyNumberFormat="1" applyFont="1" applyAlignment="1">
      <alignment/>
    </xf>
    <xf numFmtId="2" fontId="4" fillId="0" borderId="2" xfId="0" applyNumberFormat="1" applyFont="1" applyBorder="1" applyAlignment="1">
      <alignment/>
    </xf>
    <xf numFmtId="172" fontId="4" fillId="0" borderId="2" xfId="0" applyNumberFormat="1" applyFont="1" applyBorder="1" applyAlignment="1">
      <alignment/>
    </xf>
    <xf numFmtId="172" fontId="5" fillId="0" borderId="2" xfId="0" applyNumberFormat="1" applyFont="1" applyBorder="1" applyAlignment="1">
      <alignment horizontal="center" vertical="center" wrapText="1"/>
    </xf>
    <xf numFmtId="172" fontId="6" fillId="0" borderId="2" xfId="0" applyNumberFormat="1" applyFont="1" applyBorder="1" applyAlignment="1">
      <alignment/>
    </xf>
    <xf numFmtId="0" fontId="8" fillId="0" borderId="0" xfId="0" applyFont="1" applyAlignment="1">
      <alignment/>
    </xf>
    <xf numFmtId="173" fontId="0" fillId="0" borderId="0" xfId="0" applyNumberFormat="1" applyAlignment="1">
      <alignment/>
    </xf>
    <xf numFmtId="4" fontId="0" fillId="0" borderId="0" xfId="0" applyNumberFormat="1" applyAlignment="1">
      <alignment/>
    </xf>
    <xf numFmtId="2" fontId="5" fillId="2" borderId="2" xfId="0" applyNumberFormat="1" applyFont="1" applyFill="1" applyBorder="1" applyAlignment="1">
      <alignment horizontal="center"/>
    </xf>
    <xf numFmtId="172" fontId="6" fillId="2" borderId="2" xfId="0" applyNumberFormat="1" applyFont="1" applyFill="1" applyBorder="1" applyAlignment="1">
      <alignment/>
    </xf>
    <xf numFmtId="0" fontId="9" fillId="0" borderId="0" xfId="0" applyFont="1" applyAlignment="1">
      <alignment/>
    </xf>
    <xf numFmtId="2" fontId="9" fillId="0" borderId="0" xfId="0" applyNumberFormat="1" applyFont="1" applyAlignment="1">
      <alignment/>
    </xf>
    <xf numFmtId="0" fontId="9" fillId="0" borderId="2" xfId="0" applyFont="1" applyBorder="1" applyAlignment="1">
      <alignment/>
    </xf>
    <xf numFmtId="2" fontId="9" fillId="0" borderId="2" xfId="0" applyNumberFormat="1" applyFont="1" applyBorder="1" applyAlignment="1">
      <alignment horizontal="center"/>
    </xf>
    <xf numFmtId="4" fontId="9" fillId="0" borderId="2" xfId="0" applyNumberFormat="1" applyFont="1" applyBorder="1" applyAlignment="1" applyProtection="1">
      <alignment horizontal="right"/>
      <protection locked="0"/>
    </xf>
    <xf numFmtId="4" fontId="9" fillId="2" borderId="2" xfId="0" applyNumberFormat="1" applyFont="1" applyFill="1" applyBorder="1" applyAlignment="1">
      <alignment/>
    </xf>
    <xf numFmtId="4" fontId="9" fillId="0" borderId="0" xfId="0" applyNumberFormat="1" applyFont="1" applyAlignment="1">
      <alignment/>
    </xf>
    <xf numFmtId="4" fontId="9" fillId="3" borderId="2" xfId="0" applyNumberFormat="1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4" fontId="8" fillId="0" borderId="0" xfId="0" applyNumberFormat="1" applyFont="1" applyAlignment="1">
      <alignment/>
    </xf>
    <xf numFmtId="0" fontId="8" fillId="0" borderId="0" xfId="0" applyFont="1" applyBorder="1" applyAlignment="1">
      <alignment horizontal="center" vertical="center" wrapText="1"/>
    </xf>
    <xf numFmtId="1" fontId="8" fillId="0" borderId="0" xfId="0" applyNumberFormat="1" applyFont="1" applyAlignment="1">
      <alignment horizontal="center"/>
    </xf>
    <xf numFmtId="0" fontId="8" fillId="4" borderId="1" xfId="0" applyFont="1" applyFill="1" applyBorder="1" applyAlignment="1">
      <alignment horizontal="center" vertical="center" wrapText="1"/>
    </xf>
    <xf numFmtId="1" fontId="4" fillId="4" borderId="0" xfId="0" applyNumberFormat="1" applyFont="1" applyFill="1" applyAlignment="1">
      <alignment/>
    </xf>
    <xf numFmtId="49" fontId="5" fillId="4" borderId="1" xfId="0" applyNumberFormat="1" applyFont="1" applyFill="1" applyBorder="1" applyAlignment="1">
      <alignment horizontal="center" vertical="center" wrapText="1"/>
    </xf>
    <xf numFmtId="1" fontId="5" fillId="4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2" fontId="5" fillId="4" borderId="1" xfId="0" applyNumberFormat="1" applyFont="1" applyFill="1" applyBorder="1" applyAlignment="1">
      <alignment horizontal="center" vertical="center" wrapText="1"/>
    </xf>
    <xf numFmtId="172" fontId="5" fillId="4" borderId="1" xfId="0" applyNumberFormat="1" applyFont="1" applyFill="1" applyBorder="1" applyAlignment="1">
      <alignment horizontal="center" vertical="center" wrapText="1"/>
    </xf>
    <xf numFmtId="2" fontId="5" fillId="4" borderId="1" xfId="0" applyNumberFormat="1" applyFont="1" applyFill="1" applyBorder="1" applyAlignment="1">
      <alignment/>
    </xf>
    <xf numFmtId="1" fontId="5" fillId="4" borderId="1" xfId="0" applyNumberFormat="1" applyFont="1" applyFill="1" applyBorder="1" applyAlignment="1">
      <alignment/>
    </xf>
    <xf numFmtId="2" fontId="4" fillId="5" borderId="0" xfId="0" applyNumberFormat="1" applyFont="1" applyFill="1" applyAlignment="1">
      <alignment/>
    </xf>
    <xf numFmtId="0" fontId="9" fillId="0" borderId="0" xfId="0" applyFont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2" xfId="0" applyFont="1" applyBorder="1" applyAlignment="1">
      <alignment horizontal="right"/>
    </xf>
    <xf numFmtId="0" fontId="9" fillId="0" borderId="0" xfId="0" applyFont="1" applyBorder="1" applyAlignment="1">
      <alignment/>
    </xf>
    <xf numFmtId="4" fontId="9" fillId="0" borderId="2" xfId="0" applyNumberFormat="1" applyFont="1" applyBorder="1" applyAlignment="1">
      <alignment/>
    </xf>
    <xf numFmtId="4" fontId="9" fillId="0" borderId="0" xfId="0" applyNumberFormat="1" applyFont="1" applyBorder="1" applyAlignment="1">
      <alignment/>
    </xf>
    <xf numFmtId="2" fontId="10" fillId="6" borderId="2" xfId="0" applyNumberFormat="1" applyFont="1" applyFill="1" applyBorder="1" applyAlignment="1">
      <alignment/>
    </xf>
    <xf numFmtId="2" fontId="10" fillId="6" borderId="0" xfId="0" applyNumberFormat="1" applyFont="1" applyFill="1" applyBorder="1" applyAlignment="1">
      <alignment/>
    </xf>
    <xf numFmtId="0" fontId="9" fillId="0" borderId="0" xfId="0" applyFont="1" applyAlignment="1">
      <alignment/>
    </xf>
    <xf numFmtId="2" fontId="9" fillId="5" borderId="0" xfId="0" applyNumberFormat="1" applyFont="1" applyFill="1" applyAlignment="1">
      <alignment horizontal="center"/>
    </xf>
    <xf numFmtId="0" fontId="8" fillId="0" borderId="0" xfId="0" applyFont="1" applyAlignment="1">
      <alignment wrapText="1"/>
    </xf>
    <xf numFmtId="0" fontId="11" fillId="0" borderId="0" xfId="0" applyFont="1" applyAlignment="1">
      <alignment/>
    </xf>
    <xf numFmtId="0" fontId="8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"/>
  <sheetViews>
    <sheetView tabSelected="1" workbookViewId="0" topLeftCell="A1">
      <selection activeCell="H6" sqref="H6"/>
    </sheetView>
  </sheetViews>
  <sheetFormatPr defaultColWidth="9.140625" defaultRowHeight="12.75"/>
  <cols>
    <col min="1" max="1" width="28.140625" style="38" customWidth="1"/>
    <col min="2" max="2" width="19.421875" style="39" customWidth="1"/>
    <col min="3" max="3" width="20.421875" style="39" customWidth="1"/>
    <col min="4" max="16384" width="11.421875" style="38" customWidth="1"/>
  </cols>
  <sheetData>
    <row r="1" ht="25.5">
      <c r="A1" s="38" t="s">
        <v>89</v>
      </c>
    </row>
    <row r="2" ht="30" customHeight="1"/>
    <row r="3" spans="1:3" ht="30" customHeight="1">
      <c r="A3" s="40"/>
      <c r="B3" s="41" t="s">
        <v>0</v>
      </c>
      <c r="C3" s="41" t="s">
        <v>1</v>
      </c>
    </row>
    <row r="4" spans="1:3" ht="30" customHeight="1">
      <c r="A4" s="40" t="s">
        <v>2</v>
      </c>
      <c r="B4" s="42">
        <v>389.86</v>
      </c>
      <c r="C4" s="42">
        <v>-389.86</v>
      </c>
    </row>
    <row r="5" spans="1:3" ht="30" customHeight="1">
      <c r="A5" s="40" t="s">
        <v>3</v>
      </c>
      <c r="B5" s="43">
        <f>Geld!F6</f>
        <v>-1463.12</v>
      </c>
      <c r="C5" s="43">
        <f>Geld!G6</f>
        <v>1463.1199999999972</v>
      </c>
    </row>
    <row r="6" spans="1:3" ht="30" customHeight="1">
      <c r="A6" s="40" t="s">
        <v>4</v>
      </c>
      <c r="B6" s="43">
        <f>Arbeitszeiten!B7</f>
        <v>-1337</v>
      </c>
      <c r="C6" s="43">
        <f>Arbeitszeiten!C7</f>
        <v>1337</v>
      </c>
    </row>
    <row r="7" spans="1:3" ht="30" customHeight="1">
      <c r="A7" s="40" t="s">
        <v>5</v>
      </c>
      <c r="B7" s="43">
        <f>Nutzung!B7</f>
        <v>1476</v>
      </c>
      <c r="C7" s="43">
        <f>Nutzung!C7</f>
        <v>-1476</v>
      </c>
    </row>
    <row r="8" spans="1:4" ht="30" customHeight="1">
      <c r="A8" s="40" t="s">
        <v>6</v>
      </c>
      <c r="B8" s="45">
        <f>SUM(B4:B7)</f>
        <v>-934.2599999999998</v>
      </c>
      <c r="C8" s="45">
        <f>SUM(C4:C7)</f>
        <v>934.259999999997</v>
      </c>
      <c r="D8" s="44">
        <f>B8+C8</f>
        <v>-2.7284841053187847E-12</v>
      </c>
    </row>
  </sheetData>
  <printOptions gridLines="1"/>
  <pageMargins left="0.75" right="0.75" top="1" bottom="1" header="0.511811023" footer="0.511811023"/>
  <pageSetup orientation="portrait" paperSize="9" r:id="rId1"/>
  <headerFooter alignWithMargins="0"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380"/>
  <sheetViews>
    <sheetView zoomScale="150" zoomScaleNormal="150" workbookViewId="0" topLeftCell="A7">
      <selection activeCell="C9" sqref="C9"/>
    </sheetView>
  </sheetViews>
  <sheetFormatPr defaultColWidth="9.140625" defaultRowHeight="12.75"/>
  <cols>
    <col min="1" max="1" width="11.421875" style="12" customWidth="1"/>
    <col min="2" max="2" width="7.140625" style="9" customWidth="1"/>
    <col min="3" max="3" width="34.28125" style="0" customWidth="1"/>
    <col min="4" max="4" width="12.421875" style="4" customWidth="1"/>
    <col min="5" max="7" width="11.421875" style="7" customWidth="1"/>
    <col min="8" max="8" width="12.28125" style="0" customWidth="1"/>
    <col min="9" max="16384" width="11.421875" style="0" customWidth="1"/>
  </cols>
  <sheetData>
    <row r="1" spans="1:8" s="2" customFormat="1" ht="18">
      <c r="A1" s="11" t="s">
        <v>7</v>
      </c>
      <c r="B1" s="8"/>
      <c r="D1" s="53">
        <v>2003</v>
      </c>
      <c r="E1" s="5"/>
      <c r="F1" s="5"/>
      <c r="G1" s="28" t="s">
        <v>8</v>
      </c>
      <c r="H1" s="22">
        <f>SUM(H4:H70)</f>
        <v>-2.7284841053187847E-12</v>
      </c>
    </row>
    <row r="2" spans="1:7" s="2" customFormat="1" ht="18">
      <c r="A2" s="11" t="s">
        <v>32</v>
      </c>
      <c r="B2" s="8"/>
      <c r="D2" s="3"/>
      <c r="E2" s="5"/>
      <c r="F2" s="5"/>
      <c r="G2" s="5"/>
    </row>
    <row r="3" spans="1:7" s="2" customFormat="1" ht="15.75" customHeight="1">
      <c r="A3" s="11"/>
      <c r="B3" s="8"/>
      <c r="D3" s="29"/>
      <c r="E3" s="30"/>
      <c r="F3" s="31" t="s">
        <v>9</v>
      </c>
      <c r="G3" s="31" t="s">
        <v>1</v>
      </c>
    </row>
    <row r="4" spans="1:8" s="2" customFormat="1" ht="18">
      <c r="A4" s="11"/>
      <c r="B4" s="8"/>
      <c r="C4"/>
      <c r="D4" s="27" t="s">
        <v>10</v>
      </c>
      <c r="E4" s="32">
        <f>SUM(E11:E90)</f>
        <v>-14971.279999999995</v>
      </c>
      <c r="F4" s="32">
        <f>SUM(F11:F90)</f>
        <v>6022.519999999998</v>
      </c>
      <c r="G4" s="32">
        <f>SUM(G11:G90)</f>
        <v>8948.759999999995</v>
      </c>
      <c r="H4" s="7">
        <f>SUM(E4:G4)</f>
        <v>0</v>
      </c>
    </row>
    <row r="5" spans="1:8" s="2" customFormat="1" ht="18">
      <c r="A5" s="11"/>
      <c r="B5" s="8"/>
      <c r="C5"/>
      <c r="D5" s="27" t="s">
        <v>11</v>
      </c>
      <c r="E5" s="32">
        <f>(F5+G5)*-1</f>
        <v>14971.279999999995</v>
      </c>
      <c r="F5" s="32">
        <f>E4/2</f>
        <v>-7485.639999999998</v>
      </c>
      <c r="G5" s="32">
        <f>E4/2</f>
        <v>-7485.639999999998</v>
      </c>
      <c r="H5" s="7">
        <f>SUM(E5:G5)</f>
        <v>0</v>
      </c>
    </row>
    <row r="6" spans="1:8" s="2" customFormat="1" ht="18">
      <c r="A6" s="11"/>
      <c r="B6" s="8"/>
      <c r="C6" s="23"/>
      <c r="D6" s="27" t="s">
        <v>10</v>
      </c>
      <c r="E6" s="32"/>
      <c r="F6" s="37">
        <f>F4+F5</f>
        <v>-1463.12</v>
      </c>
      <c r="G6" s="37">
        <f>G4+G5</f>
        <v>1463.1199999999972</v>
      </c>
      <c r="H6" s="7">
        <f>SUM(E6:G6)</f>
        <v>-2.7284841053187847E-12</v>
      </c>
    </row>
    <row r="7" spans="1:8" s="2" customFormat="1" ht="18">
      <c r="A7" s="11"/>
      <c r="B7" s="8"/>
      <c r="C7" s="23"/>
      <c r="D7" s="3"/>
      <c r="E7" s="22"/>
      <c r="F7"/>
      <c r="G7"/>
      <c r="H7" s="22"/>
    </row>
    <row r="8" spans="1:8" s="2" customFormat="1" ht="18">
      <c r="A8" s="11"/>
      <c r="B8" s="8"/>
      <c r="D8" s="3"/>
      <c r="E8" s="22"/>
      <c r="F8" s="22"/>
      <c r="G8" s="22"/>
      <c r="H8"/>
    </row>
    <row r="9" ht="5.25" customHeight="1"/>
    <row r="10" spans="1:8" s="1" customFormat="1" ht="30">
      <c r="A10" s="54" t="s">
        <v>12</v>
      </c>
      <c r="B10" s="55" t="s">
        <v>13</v>
      </c>
      <c r="C10" s="56" t="s">
        <v>14</v>
      </c>
      <c r="D10" s="57" t="s">
        <v>15</v>
      </c>
      <c r="E10" s="6" t="s">
        <v>16</v>
      </c>
      <c r="F10" s="58" t="s">
        <v>9</v>
      </c>
      <c r="G10" s="58" t="s">
        <v>1</v>
      </c>
      <c r="H10" s="10" t="s">
        <v>17</v>
      </c>
    </row>
    <row r="11" spans="1:8" ht="12.75">
      <c r="A11" s="12" t="s">
        <v>57</v>
      </c>
      <c r="B11" s="9">
        <v>1</v>
      </c>
      <c r="C11" t="s">
        <v>58</v>
      </c>
      <c r="D11" s="35">
        <v>6089.32</v>
      </c>
      <c r="F11" s="7">
        <v>6089.32</v>
      </c>
      <c r="G11" s="7">
        <f>F11*-1</f>
        <v>-6089.32</v>
      </c>
      <c r="H11" s="7">
        <f>SUM(E11:G11)</f>
        <v>0</v>
      </c>
    </row>
    <row r="12" spans="1:8" ht="12.75">
      <c r="A12" s="12" t="s">
        <v>59</v>
      </c>
      <c r="B12" s="9">
        <v>2</v>
      </c>
      <c r="C12" t="s">
        <v>60</v>
      </c>
      <c r="D12" s="35">
        <v>2000</v>
      </c>
      <c r="E12" s="7">
        <f>D12*-1</f>
        <v>-2000</v>
      </c>
      <c r="G12" s="7">
        <v>2000</v>
      </c>
      <c r="H12" s="7">
        <f aca="true" t="shared" si="0" ref="H12:H27">SUM(E12:G12)</f>
        <v>0</v>
      </c>
    </row>
    <row r="13" spans="1:8" ht="12.75">
      <c r="A13" s="12" t="s">
        <v>61</v>
      </c>
      <c r="B13" s="9">
        <v>3</v>
      </c>
      <c r="C13" t="s">
        <v>62</v>
      </c>
      <c r="D13" s="35">
        <v>2777.5</v>
      </c>
      <c r="E13" s="7">
        <f aca="true" t="shared" si="1" ref="E13:E30">D13*-1</f>
        <v>-2777.5</v>
      </c>
      <c r="G13" s="7">
        <f>D13</f>
        <v>2777.5</v>
      </c>
      <c r="H13" s="7">
        <f t="shared" si="0"/>
        <v>0</v>
      </c>
    </row>
    <row r="14" spans="1:8" ht="12.75">
      <c r="A14" s="12" t="s">
        <v>63</v>
      </c>
      <c r="B14" s="9">
        <v>4</v>
      </c>
      <c r="C14" t="s">
        <v>64</v>
      </c>
      <c r="D14" s="35">
        <v>7608.94</v>
      </c>
      <c r="E14" s="7">
        <f t="shared" si="1"/>
        <v>-7608.94</v>
      </c>
      <c r="G14" s="7">
        <f>D14</f>
        <v>7608.94</v>
      </c>
      <c r="H14" s="7">
        <f t="shared" si="0"/>
        <v>0</v>
      </c>
    </row>
    <row r="15" spans="1:8" ht="12.75">
      <c r="A15" s="12" t="s">
        <v>65</v>
      </c>
      <c r="B15" s="9">
        <v>5</v>
      </c>
      <c r="C15" t="s">
        <v>66</v>
      </c>
      <c r="D15" s="35">
        <v>600</v>
      </c>
      <c r="F15" s="7">
        <v>-600</v>
      </c>
      <c r="G15" s="7">
        <v>600</v>
      </c>
      <c r="H15" s="7">
        <f t="shared" si="0"/>
        <v>0</v>
      </c>
    </row>
    <row r="16" spans="1:8" ht="12.75">
      <c r="A16" s="12" t="s">
        <v>67</v>
      </c>
      <c r="B16" s="9">
        <v>6</v>
      </c>
      <c r="C16" t="s">
        <v>68</v>
      </c>
      <c r="D16" s="35">
        <v>250</v>
      </c>
      <c r="E16" s="7">
        <f t="shared" si="1"/>
        <v>-250</v>
      </c>
      <c r="G16" s="7">
        <v>250</v>
      </c>
      <c r="H16" s="7">
        <f t="shared" si="0"/>
        <v>0</v>
      </c>
    </row>
    <row r="17" spans="1:8" ht="12.75">
      <c r="A17" s="12" t="s">
        <v>69</v>
      </c>
      <c r="B17" s="9">
        <v>7</v>
      </c>
      <c r="C17" t="s">
        <v>70</v>
      </c>
      <c r="D17" s="35">
        <v>147.96</v>
      </c>
      <c r="E17" s="7">
        <f t="shared" si="1"/>
        <v>-147.96</v>
      </c>
      <c r="G17" s="7">
        <v>147.96</v>
      </c>
      <c r="H17" s="7">
        <f t="shared" si="0"/>
        <v>0</v>
      </c>
    </row>
    <row r="18" spans="1:8" ht="12.75">
      <c r="A18" s="12" t="s">
        <v>71</v>
      </c>
      <c r="B18" s="9">
        <v>8</v>
      </c>
      <c r="C18" t="s">
        <v>70</v>
      </c>
      <c r="D18" s="35">
        <v>250.93</v>
      </c>
      <c r="E18" s="7">
        <f t="shared" si="1"/>
        <v>-250.93</v>
      </c>
      <c r="G18" s="7">
        <v>250.93</v>
      </c>
      <c r="H18" s="7">
        <f t="shared" si="0"/>
        <v>0</v>
      </c>
    </row>
    <row r="19" spans="1:8" ht="12.75">
      <c r="A19" s="12" t="s">
        <v>67</v>
      </c>
      <c r="B19" s="9">
        <v>9</v>
      </c>
      <c r="C19" t="s">
        <v>72</v>
      </c>
      <c r="D19" s="35">
        <v>36</v>
      </c>
      <c r="E19" s="7">
        <f t="shared" si="1"/>
        <v>-36</v>
      </c>
      <c r="G19" s="7">
        <v>36</v>
      </c>
      <c r="H19" s="7">
        <f t="shared" si="0"/>
        <v>0</v>
      </c>
    </row>
    <row r="20" spans="1:8" ht="12.75">
      <c r="A20" s="12" t="s">
        <v>73</v>
      </c>
      <c r="B20" s="9">
        <v>10</v>
      </c>
      <c r="C20" t="s">
        <v>74</v>
      </c>
      <c r="D20" s="35">
        <v>199</v>
      </c>
      <c r="E20" s="7">
        <f t="shared" si="1"/>
        <v>-199</v>
      </c>
      <c r="G20" s="7">
        <v>199</v>
      </c>
      <c r="H20" s="7">
        <f t="shared" si="0"/>
        <v>0</v>
      </c>
    </row>
    <row r="21" spans="1:8" ht="12.75">
      <c r="A21" s="12" t="s">
        <v>75</v>
      </c>
      <c r="B21" s="9">
        <v>11</v>
      </c>
      <c r="C21" t="s">
        <v>76</v>
      </c>
      <c r="D21" s="35">
        <v>35.63</v>
      </c>
      <c r="E21" s="7">
        <f t="shared" si="1"/>
        <v>-35.63</v>
      </c>
      <c r="G21" s="7">
        <v>35.63</v>
      </c>
      <c r="H21" s="7">
        <f t="shared" si="0"/>
        <v>0</v>
      </c>
    </row>
    <row r="22" spans="1:8" ht="12.75">
      <c r="A22" s="12" t="s">
        <v>77</v>
      </c>
      <c r="B22" s="9">
        <v>12</v>
      </c>
      <c r="C22" t="s">
        <v>76</v>
      </c>
      <c r="D22" s="35">
        <v>16</v>
      </c>
      <c r="E22" s="7">
        <f t="shared" si="1"/>
        <v>-16</v>
      </c>
      <c r="G22" s="7">
        <v>16</v>
      </c>
      <c r="H22" s="7">
        <f t="shared" si="0"/>
        <v>0</v>
      </c>
    </row>
    <row r="23" spans="1:8" ht="12.75">
      <c r="A23" s="12" t="s">
        <v>78</v>
      </c>
      <c r="B23" s="9">
        <v>13</v>
      </c>
      <c r="C23" t="s">
        <v>79</v>
      </c>
      <c r="D23" s="35">
        <v>600.09</v>
      </c>
      <c r="E23" s="7">
        <f t="shared" si="1"/>
        <v>-600.09</v>
      </c>
      <c r="G23" s="7">
        <v>600.09</v>
      </c>
      <c r="H23" s="7">
        <f t="shared" si="0"/>
        <v>0</v>
      </c>
    </row>
    <row r="24" spans="1:8" ht="12.75">
      <c r="A24" s="12" t="s">
        <v>80</v>
      </c>
      <c r="B24" s="9">
        <v>14</v>
      </c>
      <c r="C24" t="s">
        <v>81</v>
      </c>
      <c r="D24" s="35">
        <v>27</v>
      </c>
      <c r="E24" s="7">
        <f t="shared" si="1"/>
        <v>-27</v>
      </c>
      <c r="G24" s="7">
        <v>27</v>
      </c>
      <c r="H24" s="7">
        <f t="shared" si="0"/>
        <v>0</v>
      </c>
    </row>
    <row r="25" spans="1:8" ht="12.75">
      <c r="A25" s="12" t="s">
        <v>80</v>
      </c>
      <c r="B25" s="9">
        <v>15</v>
      </c>
      <c r="C25" t="s">
        <v>82</v>
      </c>
      <c r="D25" s="35">
        <v>66.05</v>
      </c>
      <c r="E25" s="7">
        <f t="shared" si="1"/>
        <v>-66.05</v>
      </c>
      <c r="G25" s="7">
        <v>66.05</v>
      </c>
      <c r="H25" s="7">
        <f t="shared" si="0"/>
        <v>0</v>
      </c>
    </row>
    <row r="26" spans="1:8" ht="12.75">
      <c r="A26" s="12" t="s">
        <v>80</v>
      </c>
      <c r="B26" s="9">
        <v>16</v>
      </c>
      <c r="C26" t="s">
        <v>82</v>
      </c>
      <c r="D26" s="35">
        <v>80.9</v>
      </c>
      <c r="E26" s="7">
        <f t="shared" si="1"/>
        <v>-80.9</v>
      </c>
      <c r="G26" s="7">
        <v>80.9</v>
      </c>
      <c r="H26" s="7">
        <f t="shared" si="0"/>
        <v>0</v>
      </c>
    </row>
    <row r="27" spans="1:8" ht="12.75">
      <c r="A27" s="12" t="s">
        <v>80</v>
      </c>
      <c r="B27" s="9">
        <v>17</v>
      </c>
      <c r="C27" t="s">
        <v>82</v>
      </c>
      <c r="D27" s="35">
        <v>88.82</v>
      </c>
      <c r="E27" s="7">
        <f t="shared" si="1"/>
        <v>-88.82</v>
      </c>
      <c r="G27" s="7">
        <v>88.82</v>
      </c>
      <c r="H27" s="7">
        <f t="shared" si="0"/>
        <v>0</v>
      </c>
    </row>
    <row r="28" spans="1:8" ht="12.75">
      <c r="A28" s="12" t="s">
        <v>80</v>
      </c>
      <c r="B28" s="9">
        <v>18</v>
      </c>
      <c r="C28" t="s">
        <v>82</v>
      </c>
      <c r="D28" s="35">
        <v>55.8</v>
      </c>
      <c r="E28" s="7">
        <f t="shared" si="1"/>
        <v>-55.8</v>
      </c>
      <c r="G28" s="7">
        <v>55.8</v>
      </c>
      <c r="H28" s="7">
        <f aca="true" t="shared" si="2" ref="H28:H49">SUM(E28:G28)</f>
        <v>0</v>
      </c>
    </row>
    <row r="29" spans="1:8" ht="12.75">
      <c r="A29" s="12" t="s">
        <v>83</v>
      </c>
      <c r="B29" s="9">
        <v>19</v>
      </c>
      <c r="C29" t="s">
        <v>84</v>
      </c>
      <c r="D29" s="35">
        <v>150</v>
      </c>
      <c r="E29" s="7">
        <f t="shared" si="1"/>
        <v>-150</v>
      </c>
      <c r="G29" s="7">
        <v>150</v>
      </c>
      <c r="H29" s="7">
        <f t="shared" si="2"/>
        <v>0</v>
      </c>
    </row>
    <row r="30" spans="1:8" ht="12.75">
      <c r="A30" s="12" t="s">
        <v>85</v>
      </c>
      <c r="B30" s="9">
        <v>20</v>
      </c>
      <c r="C30" t="s">
        <v>86</v>
      </c>
      <c r="D30" s="35">
        <v>80</v>
      </c>
      <c r="E30" s="7">
        <f t="shared" si="1"/>
        <v>-80</v>
      </c>
      <c r="G30" s="7">
        <v>80</v>
      </c>
      <c r="H30" s="7">
        <f t="shared" si="2"/>
        <v>0</v>
      </c>
    </row>
    <row r="31" spans="1:8" ht="12.75">
      <c r="A31" s="12" t="s">
        <v>67</v>
      </c>
      <c r="B31" s="9">
        <v>21</v>
      </c>
      <c r="C31" t="s">
        <v>86</v>
      </c>
      <c r="D31" s="35">
        <v>5</v>
      </c>
      <c r="E31" s="7">
        <f>D31*-1</f>
        <v>-5</v>
      </c>
      <c r="G31" s="7">
        <v>5</v>
      </c>
      <c r="H31" s="7">
        <f>SUM(E31:G31)</f>
        <v>0</v>
      </c>
    </row>
    <row r="32" spans="1:8" ht="12.75">
      <c r="A32" s="12" t="s">
        <v>67</v>
      </c>
      <c r="B32" s="9">
        <v>22</v>
      </c>
      <c r="C32" t="s">
        <v>87</v>
      </c>
      <c r="D32" s="35">
        <v>32</v>
      </c>
      <c r="E32" s="7">
        <f>D32*-1</f>
        <v>-32</v>
      </c>
      <c r="G32" s="7">
        <v>32</v>
      </c>
      <c r="H32" s="7">
        <f>SUM(E32:G32)</f>
        <v>0</v>
      </c>
    </row>
    <row r="33" spans="1:8" ht="12.75">
      <c r="A33" s="12" t="s">
        <v>67</v>
      </c>
      <c r="B33" s="9">
        <v>23</v>
      </c>
      <c r="C33" t="s">
        <v>88</v>
      </c>
      <c r="D33" s="35">
        <v>30</v>
      </c>
      <c r="E33" s="7">
        <f>D33*-1</f>
        <v>-30</v>
      </c>
      <c r="G33" s="7">
        <v>30</v>
      </c>
      <c r="H33" s="7">
        <f t="shared" si="2"/>
        <v>0</v>
      </c>
    </row>
    <row r="34" spans="1:8" ht="12.75">
      <c r="A34" s="12" t="s">
        <v>96</v>
      </c>
      <c r="B34" s="9" t="s">
        <v>97</v>
      </c>
      <c r="C34" t="s">
        <v>98</v>
      </c>
      <c r="D34" s="35">
        <v>10.17</v>
      </c>
      <c r="E34" s="7">
        <f>D34*-1</f>
        <v>-10.17</v>
      </c>
      <c r="F34" s="7">
        <v>10.17</v>
      </c>
      <c r="H34" s="7">
        <f>SUM(E34:G34)</f>
        <v>0</v>
      </c>
    </row>
    <row r="35" spans="1:8" ht="12.75">
      <c r="A35" s="12" t="s">
        <v>104</v>
      </c>
      <c r="B35" s="9" t="s">
        <v>99</v>
      </c>
      <c r="C35" t="s">
        <v>98</v>
      </c>
      <c r="D35" s="35">
        <v>10.22</v>
      </c>
      <c r="E35" s="7">
        <f aca="true" t="shared" si="3" ref="E35:E45">D35*-1</f>
        <v>-10.22</v>
      </c>
      <c r="F35" s="7">
        <f>D35</f>
        <v>10.22</v>
      </c>
      <c r="H35" s="7">
        <f>SUM(E35:G35)</f>
        <v>0</v>
      </c>
    </row>
    <row r="36" spans="1:8" ht="12.75">
      <c r="A36" s="12" t="s">
        <v>105</v>
      </c>
      <c r="B36" s="9" t="s">
        <v>100</v>
      </c>
      <c r="C36" t="s">
        <v>98</v>
      </c>
      <c r="D36" s="35">
        <v>18.92</v>
      </c>
      <c r="E36" s="7">
        <f t="shared" si="3"/>
        <v>-18.92</v>
      </c>
      <c r="F36" s="7">
        <f>D36</f>
        <v>18.92</v>
      </c>
      <c r="H36" s="7">
        <f t="shared" si="2"/>
        <v>0</v>
      </c>
    </row>
    <row r="37" spans="1:8" ht="12.75">
      <c r="A37" s="12" t="s">
        <v>106</v>
      </c>
      <c r="B37" s="9" t="s">
        <v>101</v>
      </c>
      <c r="C37" t="s">
        <v>98</v>
      </c>
      <c r="D37" s="35">
        <v>16.52</v>
      </c>
      <c r="E37" s="7">
        <f t="shared" si="3"/>
        <v>-16.52</v>
      </c>
      <c r="F37" s="7">
        <f>D37</f>
        <v>16.52</v>
      </c>
      <c r="H37" s="7">
        <f t="shared" si="2"/>
        <v>0</v>
      </c>
    </row>
    <row r="38" spans="1:8" ht="12.75">
      <c r="A38" s="12" t="s">
        <v>107</v>
      </c>
      <c r="B38" s="9" t="s">
        <v>102</v>
      </c>
      <c r="C38" t="s">
        <v>98</v>
      </c>
      <c r="D38" s="35">
        <v>33.5</v>
      </c>
      <c r="E38" s="7">
        <f t="shared" si="3"/>
        <v>-33.5</v>
      </c>
      <c r="F38" s="7">
        <f>D38</f>
        <v>33.5</v>
      </c>
      <c r="H38" s="7">
        <f t="shared" si="2"/>
        <v>0</v>
      </c>
    </row>
    <row r="39" spans="1:8" ht="12.75">
      <c r="A39" s="12" t="s">
        <v>108</v>
      </c>
      <c r="B39" s="9" t="s">
        <v>103</v>
      </c>
      <c r="C39" t="s">
        <v>98</v>
      </c>
      <c r="D39" s="35">
        <v>13.69</v>
      </c>
      <c r="E39" s="7">
        <f t="shared" si="3"/>
        <v>-13.69</v>
      </c>
      <c r="F39" s="7">
        <f>D39</f>
        <v>13.69</v>
      </c>
      <c r="H39" s="7">
        <f t="shared" si="2"/>
        <v>0</v>
      </c>
    </row>
    <row r="40" spans="1:8" ht="12.75">
      <c r="A40" s="12" t="s">
        <v>111</v>
      </c>
      <c r="B40" s="9" t="s">
        <v>109</v>
      </c>
      <c r="C40" t="s">
        <v>110</v>
      </c>
      <c r="D40" s="35">
        <v>0.37</v>
      </c>
      <c r="E40" s="7">
        <f t="shared" si="3"/>
        <v>-0.37</v>
      </c>
      <c r="F40" s="7">
        <f>D40</f>
        <v>0.37</v>
      </c>
      <c r="H40" s="7">
        <f t="shared" si="2"/>
        <v>0</v>
      </c>
    </row>
    <row r="41" spans="1:8" ht="12.75">
      <c r="A41" s="12" t="s">
        <v>111</v>
      </c>
      <c r="B41" s="9" t="s">
        <v>109</v>
      </c>
      <c r="C41" t="s">
        <v>113</v>
      </c>
      <c r="D41" s="35">
        <v>0.37</v>
      </c>
      <c r="E41" s="7">
        <v>0.37</v>
      </c>
      <c r="G41" s="7">
        <v>-0.37</v>
      </c>
      <c r="H41" s="7">
        <f>SUM(E41:G41)</f>
        <v>0</v>
      </c>
    </row>
    <row r="42" spans="1:8" ht="12.75">
      <c r="A42" s="12" t="s">
        <v>114</v>
      </c>
      <c r="B42" s="9" t="s">
        <v>112</v>
      </c>
      <c r="C42" t="s">
        <v>110</v>
      </c>
      <c r="D42" s="35">
        <v>8.26</v>
      </c>
      <c r="E42" s="7">
        <f t="shared" si="3"/>
        <v>-8.26</v>
      </c>
      <c r="F42" s="7">
        <v>8.26</v>
      </c>
      <c r="H42" s="7">
        <f t="shared" si="2"/>
        <v>0</v>
      </c>
    </row>
    <row r="43" spans="1:8" ht="12.75">
      <c r="A43" s="12" t="s">
        <v>114</v>
      </c>
      <c r="B43" s="9" t="s">
        <v>112</v>
      </c>
      <c r="C43" t="s">
        <v>115</v>
      </c>
      <c r="D43" s="35">
        <v>7.66</v>
      </c>
      <c r="E43" s="7">
        <v>7.66</v>
      </c>
      <c r="F43" s="7">
        <v>-1.12</v>
      </c>
      <c r="G43" s="7">
        <v>-6.54</v>
      </c>
      <c r="H43" s="7">
        <f t="shared" si="2"/>
        <v>0</v>
      </c>
    </row>
    <row r="44" spans="1:8" ht="12.75">
      <c r="A44" s="12" t="s">
        <v>116</v>
      </c>
      <c r="B44" s="9" t="s">
        <v>117</v>
      </c>
      <c r="C44" t="s">
        <v>110</v>
      </c>
      <c r="D44" s="35">
        <v>6.18</v>
      </c>
      <c r="E44" s="7">
        <f t="shared" si="3"/>
        <v>-6.18</v>
      </c>
      <c r="F44" s="7">
        <v>6.18</v>
      </c>
      <c r="H44" s="7">
        <f t="shared" si="2"/>
        <v>0</v>
      </c>
    </row>
    <row r="45" spans="1:8" ht="12.75">
      <c r="A45" s="12" t="s">
        <v>118</v>
      </c>
      <c r="B45" s="9" t="s">
        <v>119</v>
      </c>
      <c r="C45" t="s">
        <v>110</v>
      </c>
      <c r="D45" s="35">
        <v>11.73</v>
      </c>
      <c r="E45" s="7">
        <f t="shared" si="3"/>
        <v>-11.73</v>
      </c>
      <c r="F45" s="7">
        <v>11.73</v>
      </c>
      <c r="H45" s="7">
        <f t="shared" si="2"/>
        <v>0</v>
      </c>
    </row>
    <row r="46" spans="1:8" ht="12.75">
      <c r="A46" s="12" t="s">
        <v>118</v>
      </c>
      <c r="B46" s="9" t="s">
        <v>119</v>
      </c>
      <c r="C46" t="s">
        <v>120</v>
      </c>
      <c r="D46" s="35">
        <v>11.73</v>
      </c>
      <c r="E46" s="7">
        <v>11.73</v>
      </c>
      <c r="G46" s="7">
        <v>-11.73</v>
      </c>
      <c r="H46" s="7">
        <f t="shared" si="2"/>
        <v>0</v>
      </c>
    </row>
    <row r="47" spans="1:8" ht="12.75">
      <c r="A47" s="12" t="s">
        <v>122</v>
      </c>
      <c r="B47" s="9" t="s">
        <v>121</v>
      </c>
      <c r="C47" t="s">
        <v>110</v>
      </c>
      <c r="D47" s="35">
        <v>16.25</v>
      </c>
      <c r="E47" s="7">
        <f>D47*-1</f>
        <v>-16.25</v>
      </c>
      <c r="F47" s="7">
        <f>D47</f>
        <v>16.25</v>
      </c>
      <c r="H47" s="7">
        <f t="shared" si="2"/>
        <v>0</v>
      </c>
    </row>
    <row r="48" spans="1:8" ht="12.75">
      <c r="A48" s="12" t="s">
        <v>122</v>
      </c>
      <c r="B48" s="9" t="s">
        <v>121</v>
      </c>
      <c r="C48" t="s">
        <v>120</v>
      </c>
      <c r="D48" s="35">
        <v>16.25</v>
      </c>
      <c r="E48" s="7">
        <v>16.25</v>
      </c>
      <c r="F48" s="7">
        <v>0</v>
      </c>
      <c r="G48" s="7">
        <v>-16.25</v>
      </c>
      <c r="H48" s="7">
        <f t="shared" si="2"/>
        <v>0</v>
      </c>
    </row>
    <row r="49" spans="1:8" ht="12.75">
      <c r="A49" s="12" t="s">
        <v>123</v>
      </c>
      <c r="B49" s="9" t="s">
        <v>124</v>
      </c>
      <c r="C49" t="s">
        <v>110</v>
      </c>
      <c r="D49" s="35">
        <v>38.44</v>
      </c>
      <c r="E49" s="7">
        <f aca="true" t="shared" si="4" ref="E49:E68">D49*-1</f>
        <v>-38.44</v>
      </c>
      <c r="F49" s="7">
        <f aca="true" t="shared" si="5" ref="F49:F63">D49</f>
        <v>38.44</v>
      </c>
      <c r="H49" s="7">
        <f t="shared" si="2"/>
        <v>0</v>
      </c>
    </row>
    <row r="50" spans="1:8" ht="12.75">
      <c r="A50" s="12" t="s">
        <v>85</v>
      </c>
      <c r="B50" s="9" t="s">
        <v>124</v>
      </c>
      <c r="C50" t="s">
        <v>120</v>
      </c>
      <c r="D50" s="35">
        <v>38.44</v>
      </c>
      <c r="E50" s="7">
        <v>38.44</v>
      </c>
      <c r="F50" s="7">
        <v>0</v>
      </c>
      <c r="G50" s="7">
        <v>-38.44</v>
      </c>
      <c r="H50" s="7">
        <f aca="true" t="shared" si="6" ref="H50:H72">SUM(E50:G50)</f>
        <v>0</v>
      </c>
    </row>
    <row r="51" spans="1:8" ht="12.75">
      <c r="A51" s="12" t="s">
        <v>125</v>
      </c>
      <c r="B51" s="9" t="s">
        <v>126</v>
      </c>
      <c r="C51" t="s">
        <v>110</v>
      </c>
      <c r="D51" s="35">
        <v>0.67</v>
      </c>
      <c r="E51" s="7">
        <f t="shared" si="4"/>
        <v>-0.67</v>
      </c>
      <c r="F51" s="7">
        <f t="shared" si="5"/>
        <v>0.67</v>
      </c>
      <c r="H51" s="7">
        <f t="shared" si="6"/>
        <v>0</v>
      </c>
    </row>
    <row r="52" spans="1:8" ht="12.75">
      <c r="A52" s="12" t="s">
        <v>125</v>
      </c>
      <c r="B52" s="9" t="s">
        <v>126</v>
      </c>
      <c r="C52" t="s">
        <v>120</v>
      </c>
      <c r="D52" s="35">
        <v>0.67</v>
      </c>
      <c r="E52" s="7">
        <v>0.67</v>
      </c>
      <c r="F52" s="7">
        <v>0</v>
      </c>
      <c r="G52" s="7">
        <v>-0.67</v>
      </c>
      <c r="H52" s="7">
        <f t="shared" si="6"/>
        <v>0</v>
      </c>
    </row>
    <row r="53" spans="1:8" ht="12.75">
      <c r="A53" s="12" t="s">
        <v>104</v>
      </c>
      <c r="B53" s="9" t="s">
        <v>127</v>
      </c>
      <c r="C53" t="s">
        <v>128</v>
      </c>
      <c r="D53" s="35">
        <v>77.93</v>
      </c>
      <c r="E53" s="7">
        <f t="shared" si="4"/>
        <v>-77.93</v>
      </c>
      <c r="F53" s="7">
        <f t="shared" si="5"/>
        <v>77.93</v>
      </c>
      <c r="H53" s="7">
        <f t="shared" si="6"/>
        <v>0</v>
      </c>
    </row>
    <row r="54" spans="1:8" ht="12.75">
      <c r="A54" s="12" t="s">
        <v>104</v>
      </c>
      <c r="B54" s="9" t="s">
        <v>127</v>
      </c>
      <c r="C54" t="s">
        <v>130</v>
      </c>
      <c r="D54" s="35">
        <v>47.29</v>
      </c>
      <c r="E54" s="7">
        <v>47.29</v>
      </c>
      <c r="F54" s="7">
        <v>0</v>
      </c>
      <c r="G54" s="7">
        <v>-47.29</v>
      </c>
      <c r="H54" s="7">
        <f t="shared" si="6"/>
        <v>0</v>
      </c>
    </row>
    <row r="55" spans="1:8" ht="12.75">
      <c r="A55" s="12" t="s">
        <v>131</v>
      </c>
      <c r="B55" s="9" t="s">
        <v>129</v>
      </c>
      <c r="C55" t="s">
        <v>128</v>
      </c>
      <c r="D55" s="35">
        <v>46.19</v>
      </c>
      <c r="E55" s="7">
        <f t="shared" si="4"/>
        <v>-46.19</v>
      </c>
      <c r="F55" s="7">
        <f t="shared" si="5"/>
        <v>46.19</v>
      </c>
      <c r="H55" s="7">
        <f t="shared" si="6"/>
        <v>0</v>
      </c>
    </row>
    <row r="56" spans="1:8" ht="12.75">
      <c r="A56" s="12" t="s">
        <v>131</v>
      </c>
      <c r="B56" s="9" t="s">
        <v>129</v>
      </c>
      <c r="C56" t="s">
        <v>130</v>
      </c>
      <c r="D56" s="35">
        <v>1.85</v>
      </c>
      <c r="E56" s="7">
        <v>1.85</v>
      </c>
      <c r="F56" s="7">
        <v>0</v>
      </c>
      <c r="G56" s="7">
        <v>-1.85</v>
      </c>
      <c r="H56" s="7">
        <f t="shared" si="6"/>
        <v>0</v>
      </c>
    </row>
    <row r="57" spans="1:8" ht="12.75">
      <c r="A57" s="12" t="s">
        <v>106</v>
      </c>
      <c r="B57" s="9" t="s">
        <v>132</v>
      </c>
      <c r="C57" t="s">
        <v>128</v>
      </c>
      <c r="D57" s="35">
        <v>56.65</v>
      </c>
      <c r="E57" s="7">
        <f t="shared" si="4"/>
        <v>-56.65</v>
      </c>
      <c r="F57" s="7">
        <f t="shared" si="5"/>
        <v>56.65</v>
      </c>
      <c r="H57" s="7">
        <f t="shared" si="6"/>
        <v>0</v>
      </c>
    </row>
    <row r="58" spans="1:8" ht="12.75">
      <c r="A58" s="12" t="s">
        <v>106</v>
      </c>
      <c r="B58" s="9" t="s">
        <v>132</v>
      </c>
      <c r="C58" t="s">
        <v>130</v>
      </c>
      <c r="D58" s="35">
        <v>22.55</v>
      </c>
      <c r="E58" s="7">
        <v>22.55</v>
      </c>
      <c r="F58" s="7">
        <v>0</v>
      </c>
      <c r="G58" s="7">
        <v>-22.55</v>
      </c>
      <c r="H58" s="7">
        <f t="shared" si="6"/>
        <v>0</v>
      </c>
    </row>
    <row r="59" spans="1:8" ht="12.75">
      <c r="A59" s="12" t="s">
        <v>134</v>
      </c>
      <c r="B59" s="9" t="s">
        <v>133</v>
      </c>
      <c r="C59" t="s">
        <v>128</v>
      </c>
      <c r="D59" s="35">
        <v>71.73</v>
      </c>
      <c r="E59" s="7">
        <f t="shared" si="4"/>
        <v>-71.73</v>
      </c>
      <c r="F59" s="7">
        <f t="shared" si="5"/>
        <v>71.73</v>
      </c>
      <c r="H59" s="7">
        <f t="shared" si="6"/>
        <v>0</v>
      </c>
    </row>
    <row r="60" spans="1:8" ht="12.75">
      <c r="A60" s="12" t="s">
        <v>134</v>
      </c>
      <c r="B60" s="9" t="s">
        <v>133</v>
      </c>
      <c r="C60" t="s">
        <v>130</v>
      </c>
      <c r="D60" s="35">
        <v>37.82</v>
      </c>
      <c r="E60" s="7">
        <v>37.82</v>
      </c>
      <c r="F60" s="7">
        <v>0</v>
      </c>
      <c r="G60" s="7">
        <v>-37.82</v>
      </c>
      <c r="H60" s="7">
        <f t="shared" si="6"/>
        <v>0</v>
      </c>
    </row>
    <row r="61" spans="1:8" ht="12.75">
      <c r="A61" s="12" t="s">
        <v>135</v>
      </c>
      <c r="B61" s="9" t="s">
        <v>136</v>
      </c>
      <c r="C61" t="s">
        <v>128</v>
      </c>
      <c r="D61" s="35">
        <v>53.08</v>
      </c>
      <c r="E61" s="7">
        <f t="shared" si="4"/>
        <v>-53.08</v>
      </c>
      <c r="F61" s="7">
        <f t="shared" si="5"/>
        <v>53.08</v>
      </c>
      <c r="H61" s="7">
        <f t="shared" si="6"/>
        <v>0</v>
      </c>
    </row>
    <row r="62" spans="1:8" ht="12.75">
      <c r="A62" s="12" t="s">
        <v>135</v>
      </c>
      <c r="B62" s="9" t="s">
        <v>136</v>
      </c>
      <c r="C62" t="s">
        <v>130</v>
      </c>
      <c r="D62" s="35">
        <v>18.87</v>
      </c>
      <c r="E62" s="7">
        <v>18.87</v>
      </c>
      <c r="F62" s="7">
        <v>0</v>
      </c>
      <c r="G62" s="7">
        <v>-18.87</v>
      </c>
      <c r="H62" s="7">
        <f t="shared" si="6"/>
        <v>0</v>
      </c>
    </row>
    <row r="63" spans="1:8" ht="12.75">
      <c r="A63" s="12" t="s">
        <v>137</v>
      </c>
      <c r="B63" s="9" t="s">
        <v>138</v>
      </c>
      <c r="C63" t="s">
        <v>139</v>
      </c>
      <c r="D63" s="35">
        <v>21.57</v>
      </c>
      <c r="E63" s="7">
        <f t="shared" si="4"/>
        <v>-21.57</v>
      </c>
      <c r="F63" s="7">
        <f t="shared" si="5"/>
        <v>21.57</v>
      </c>
      <c r="H63" s="7">
        <f t="shared" si="6"/>
        <v>0</v>
      </c>
    </row>
    <row r="64" spans="1:8" ht="12.75">
      <c r="A64" s="12" t="s">
        <v>144</v>
      </c>
      <c r="B64" s="9" t="s">
        <v>140</v>
      </c>
      <c r="C64" t="s">
        <v>139</v>
      </c>
      <c r="D64" s="35">
        <v>20.25</v>
      </c>
      <c r="E64" s="7">
        <f t="shared" si="4"/>
        <v>-20.25</v>
      </c>
      <c r="F64" s="7">
        <f aca="true" t="shared" si="7" ref="F64:F71">D64</f>
        <v>20.25</v>
      </c>
      <c r="H64" s="7">
        <f t="shared" si="6"/>
        <v>0</v>
      </c>
    </row>
    <row r="65" spans="1:8" ht="12.75">
      <c r="A65" s="12" t="s">
        <v>145</v>
      </c>
      <c r="B65" s="9" t="s">
        <v>141</v>
      </c>
      <c r="C65" t="s">
        <v>139</v>
      </c>
      <c r="D65" s="35">
        <v>17.61</v>
      </c>
      <c r="E65" s="7">
        <f t="shared" si="4"/>
        <v>-17.61</v>
      </c>
      <c r="F65" s="7">
        <f t="shared" si="7"/>
        <v>17.61</v>
      </c>
      <c r="H65" s="7">
        <f t="shared" si="6"/>
        <v>0</v>
      </c>
    </row>
    <row r="66" spans="1:8" ht="12.75">
      <c r="A66" s="12" t="s">
        <v>146</v>
      </c>
      <c r="B66" s="9" t="s">
        <v>142</v>
      </c>
      <c r="C66" t="s">
        <v>139</v>
      </c>
      <c r="D66" s="35">
        <v>37.53</v>
      </c>
      <c r="E66" s="7">
        <f t="shared" si="4"/>
        <v>-37.53</v>
      </c>
      <c r="F66" s="7">
        <f t="shared" si="7"/>
        <v>37.53</v>
      </c>
      <c r="H66" s="7">
        <f t="shared" si="6"/>
        <v>0</v>
      </c>
    </row>
    <row r="67" spans="1:8" ht="12.75">
      <c r="A67" s="12" t="s">
        <v>147</v>
      </c>
      <c r="B67" s="9" t="s">
        <v>143</v>
      </c>
      <c r="C67" t="s">
        <v>139</v>
      </c>
      <c r="D67" s="35">
        <v>16.23</v>
      </c>
      <c r="E67" s="7">
        <f t="shared" si="4"/>
        <v>-16.23</v>
      </c>
      <c r="F67" s="7">
        <f t="shared" si="7"/>
        <v>16.23</v>
      </c>
      <c r="H67" s="7">
        <f t="shared" si="6"/>
        <v>0</v>
      </c>
    </row>
    <row r="68" spans="1:8" ht="12.75">
      <c r="A68" s="12" t="s">
        <v>149</v>
      </c>
      <c r="C68" t="s">
        <v>150</v>
      </c>
      <c r="D68" s="35">
        <v>72.31</v>
      </c>
      <c r="E68" s="7">
        <f t="shared" si="4"/>
        <v>-72.31</v>
      </c>
      <c r="F68" s="7">
        <f t="shared" si="7"/>
        <v>72.31</v>
      </c>
      <c r="H68" s="7">
        <f t="shared" si="6"/>
        <v>0</v>
      </c>
    </row>
    <row r="69" spans="1:8" ht="12.75">
      <c r="A69" s="12" t="s">
        <v>149</v>
      </c>
      <c r="C69" t="s">
        <v>130</v>
      </c>
      <c r="D69" s="35">
        <v>38.84</v>
      </c>
      <c r="E69" s="7">
        <v>38.84</v>
      </c>
      <c r="F69" s="7">
        <v>0</v>
      </c>
      <c r="G69" s="7">
        <v>-38.84</v>
      </c>
      <c r="H69" s="7">
        <f t="shared" si="6"/>
        <v>0</v>
      </c>
    </row>
    <row r="70" spans="1:8" ht="12.75">
      <c r="A70" s="12" t="s">
        <v>151</v>
      </c>
      <c r="C70" t="s">
        <v>152</v>
      </c>
      <c r="D70" s="35">
        <v>41.5</v>
      </c>
      <c r="F70" s="7">
        <f t="shared" si="7"/>
        <v>41.5</v>
      </c>
      <c r="G70" s="7">
        <v>-41.5</v>
      </c>
      <c r="H70" s="7">
        <f t="shared" si="6"/>
        <v>0</v>
      </c>
    </row>
    <row r="71" spans="1:8" ht="12.75">
      <c r="A71" s="12" t="s">
        <v>153</v>
      </c>
      <c r="B71" s="9" t="s">
        <v>154</v>
      </c>
      <c r="C71" t="s">
        <v>155</v>
      </c>
      <c r="D71" s="35">
        <v>8.82</v>
      </c>
      <c r="F71" s="7">
        <f t="shared" si="7"/>
        <v>8.82</v>
      </c>
      <c r="G71" s="7">
        <v>-8.82</v>
      </c>
      <c r="H71" s="7">
        <f t="shared" si="6"/>
        <v>0</v>
      </c>
    </row>
    <row r="72" spans="1:8" ht="12.75">
      <c r="A72" s="12" t="s">
        <v>156</v>
      </c>
      <c r="C72" t="s">
        <v>163</v>
      </c>
      <c r="D72" s="35">
        <v>192</v>
      </c>
      <c r="F72" s="7">
        <v>-192</v>
      </c>
      <c r="G72" s="7">
        <v>192</v>
      </c>
      <c r="H72" s="7">
        <f t="shared" si="6"/>
        <v>0</v>
      </c>
    </row>
    <row r="73" ht="12.75">
      <c r="D73" s="35"/>
    </row>
    <row r="74" ht="12.75">
      <c r="D74" s="35"/>
    </row>
    <row r="75" ht="12.75">
      <c r="D75" s="35"/>
    </row>
    <row r="76" ht="12.75">
      <c r="D76" s="35"/>
    </row>
    <row r="77" ht="12.75">
      <c r="D77" s="35"/>
    </row>
    <row r="78" ht="12.75">
      <c r="D78" s="35"/>
    </row>
    <row r="79" ht="12.75">
      <c r="D79" s="35"/>
    </row>
    <row r="80" ht="12.75">
      <c r="D80" s="35"/>
    </row>
    <row r="81" ht="12.75">
      <c r="D81" s="35"/>
    </row>
    <row r="82" ht="12.75">
      <c r="D82" s="35"/>
    </row>
    <row r="83" ht="12.75">
      <c r="D83" s="35"/>
    </row>
    <row r="84" ht="12.75">
      <c r="D84" s="35"/>
    </row>
    <row r="85" ht="12.75">
      <c r="D85" s="35"/>
    </row>
    <row r="86" ht="12.75">
      <c r="D86" s="35"/>
    </row>
    <row r="87" ht="12.75">
      <c r="D87" s="35"/>
    </row>
    <row r="88" ht="12.75">
      <c r="D88" s="35"/>
    </row>
    <row r="89" ht="12.75">
      <c r="D89" s="35"/>
    </row>
    <row r="90" ht="12.75">
      <c r="D90" s="35"/>
    </row>
    <row r="91" ht="12.75">
      <c r="D91" s="35"/>
    </row>
    <row r="92" ht="12.75">
      <c r="D92" s="35"/>
    </row>
    <row r="93" ht="12.75">
      <c r="D93" s="35"/>
    </row>
    <row r="94" ht="12.75">
      <c r="D94" s="35"/>
    </row>
    <row r="95" ht="12.75">
      <c r="D95" s="35"/>
    </row>
    <row r="96" ht="12.75">
      <c r="D96" s="35"/>
    </row>
    <row r="97" ht="12.75">
      <c r="D97" s="35"/>
    </row>
    <row r="98" ht="12.75">
      <c r="D98" s="35"/>
    </row>
    <row r="99" ht="12.75">
      <c r="D99" s="35"/>
    </row>
    <row r="100" ht="12.75">
      <c r="D100" s="35"/>
    </row>
    <row r="101" ht="12.75">
      <c r="D101" s="35"/>
    </row>
    <row r="102" ht="12.75">
      <c r="D102" s="35"/>
    </row>
    <row r="103" ht="12.75">
      <c r="D103" s="35"/>
    </row>
    <row r="104" ht="12.75">
      <c r="D104" s="35"/>
    </row>
    <row r="105" ht="12.75">
      <c r="D105" s="35"/>
    </row>
    <row r="106" ht="12.75">
      <c r="D106" s="35"/>
    </row>
    <row r="107" ht="12.75">
      <c r="D107" s="35"/>
    </row>
    <row r="108" ht="12.75">
      <c r="D108" s="35"/>
    </row>
    <row r="109" ht="12.75">
      <c r="D109" s="35"/>
    </row>
    <row r="110" ht="12.75">
      <c r="D110" s="35"/>
    </row>
    <row r="111" ht="12.75">
      <c r="D111" s="35"/>
    </row>
    <row r="112" ht="12.75">
      <c r="D112" s="35"/>
    </row>
    <row r="113" ht="12.75">
      <c r="D113" s="35"/>
    </row>
    <row r="114" ht="12.75">
      <c r="D114" s="35"/>
    </row>
    <row r="115" ht="12.75">
      <c r="D115" s="35"/>
    </row>
    <row r="116" ht="12.75">
      <c r="D116" s="35"/>
    </row>
    <row r="117" ht="12.75">
      <c r="D117" s="35"/>
    </row>
    <row r="118" ht="12.75">
      <c r="D118" s="35"/>
    </row>
    <row r="119" ht="12.75">
      <c r="D119" s="35"/>
    </row>
    <row r="120" ht="12.75">
      <c r="D120" s="35"/>
    </row>
    <row r="121" ht="12.75">
      <c r="D121" s="35"/>
    </row>
    <row r="122" ht="12.75">
      <c r="D122" s="35"/>
    </row>
    <row r="123" ht="12.75">
      <c r="D123" s="35"/>
    </row>
    <row r="124" ht="12.75">
      <c r="D124" s="35"/>
    </row>
    <row r="125" ht="12.75">
      <c r="D125" s="35"/>
    </row>
    <row r="126" ht="12.75">
      <c r="D126" s="35"/>
    </row>
    <row r="127" ht="12.75">
      <c r="D127" s="35"/>
    </row>
    <row r="128" ht="12.75">
      <c r="D128" s="35"/>
    </row>
    <row r="129" ht="12.75">
      <c r="D129" s="35"/>
    </row>
    <row r="130" ht="12.75">
      <c r="D130" s="35"/>
    </row>
    <row r="131" ht="12.75">
      <c r="D131" s="35"/>
    </row>
    <row r="132" ht="12.75">
      <c r="D132" s="35"/>
    </row>
    <row r="133" ht="12.75">
      <c r="D133" s="35"/>
    </row>
    <row r="134" ht="12.75">
      <c r="D134" s="35"/>
    </row>
    <row r="135" ht="12.75">
      <c r="D135" s="35"/>
    </row>
    <row r="136" ht="12.75">
      <c r="D136" s="35"/>
    </row>
    <row r="137" ht="12.75">
      <c r="D137" s="35"/>
    </row>
    <row r="138" ht="12.75">
      <c r="D138" s="35"/>
    </row>
    <row r="139" ht="12.75">
      <c r="D139" s="35"/>
    </row>
    <row r="140" ht="12.75">
      <c r="D140" s="35"/>
    </row>
    <row r="141" ht="12.75">
      <c r="D141" s="35"/>
    </row>
    <row r="142" ht="12.75">
      <c r="D142" s="35"/>
    </row>
    <row r="143" ht="12.75">
      <c r="D143" s="35"/>
    </row>
    <row r="144" ht="12.75">
      <c r="D144" s="35"/>
    </row>
    <row r="145" ht="12.75">
      <c r="D145" s="35"/>
    </row>
    <row r="146" ht="12.75">
      <c r="D146" s="35"/>
    </row>
    <row r="147" ht="12.75">
      <c r="D147" s="35"/>
    </row>
    <row r="148" ht="12.75">
      <c r="D148" s="35"/>
    </row>
    <row r="149" ht="12.75">
      <c r="D149" s="35"/>
    </row>
    <row r="150" ht="12.75">
      <c r="D150" s="35"/>
    </row>
    <row r="151" ht="12.75">
      <c r="D151" s="35"/>
    </row>
    <row r="152" ht="12.75">
      <c r="D152" s="35"/>
    </row>
    <row r="153" ht="12.75">
      <c r="D153" s="35"/>
    </row>
    <row r="154" ht="12.75">
      <c r="D154" s="35"/>
    </row>
    <row r="155" ht="12.75">
      <c r="D155" s="35"/>
    </row>
    <row r="156" ht="12.75">
      <c r="D156" s="35"/>
    </row>
    <row r="157" ht="12.75">
      <c r="D157" s="35"/>
    </row>
    <row r="158" ht="12.75">
      <c r="D158" s="35"/>
    </row>
    <row r="159" ht="12.75">
      <c r="D159" s="35"/>
    </row>
    <row r="160" ht="12.75">
      <c r="D160" s="35"/>
    </row>
    <row r="161" ht="12.75">
      <c r="D161" s="35"/>
    </row>
    <row r="162" ht="12.75">
      <c r="D162" s="35"/>
    </row>
    <row r="163" ht="12.75">
      <c r="D163" s="35"/>
    </row>
    <row r="164" ht="12.75">
      <c r="D164" s="35"/>
    </row>
    <row r="165" ht="12.75">
      <c r="D165" s="35"/>
    </row>
    <row r="166" ht="12.75">
      <c r="D166" s="35"/>
    </row>
    <row r="167" ht="12.75">
      <c r="D167" s="35"/>
    </row>
    <row r="168" ht="12.75">
      <c r="D168" s="35"/>
    </row>
    <row r="169" ht="12.75">
      <c r="D169" s="35"/>
    </row>
    <row r="170" ht="12.75">
      <c r="D170" s="35"/>
    </row>
    <row r="171" ht="12.75">
      <c r="D171" s="35"/>
    </row>
    <row r="172" ht="12.75">
      <c r="D172" s="35"/>
    </row>
    <row r="173" ht="12.75">
      <c r="D173" s="35"/>
    </row>
    <row r="174" ht="12.75">
      <c r="D174" s="35"/>
    </row>
    <row r="175" ht="12.75">
      <c r="D175" s="35"/>
    </row>
    <row r="176" ht="12.75">
      <c r="D176" s="35"/>
    </row>
    <row r="177" ht="12.75">
      <c r="D177" s="35"/>
    </row>
    <row r="178" ht="12.75">
      <c r="D178" s="35"/>
    </row>
    <row r="179" ht="12.75">
      <c r="D179" s="35"/>
    </row>
    <row r="180" ht="12.75">
      <c r="D180" s="35"/>
    </row>
    <row r="181" ht="12.75">
      <c r="D181" s="35"/>
    </row>
    <row r="182" ht="12.75">
      <c r="D182" s="35"/>
    </row>
    <row r="183" ht="12.75">
      <c r="D183" s="35"/>
    </row>
    <row r="184" ht="12.75">
      <c r="D184" s="35"/>
    </row>
    <row r="185" ht="12.75">
      <c r="D185" s="35"/>
    </row>
    <row r="186" ht="12.75">
      <c r="D186" s="35"/>
    </row>
    <row r="187" ht="12.75">
      <c r="D187" s="35"/>
    </row>
    <row r="188" ht="12.75">
      <c r="D188" s="35"/>
    </row>
    <row r="189" ht="12.75">
      <c r="D189" s="35"/>
    </row>
    <row r="190" ht="12.75">
      <c r="D190" s="35"/>
    </row>
    <row r="191" ht="12.75">
      <c r="D191" s="35"/>
    </row>
    <row r="192" ht="12.75">
      <c r="D192" s="35"/>
    </row>
    <row r="193" ht="12.75">
      <c r="D193" s="35"/>
    </row>
    <row r="194" ht="12.75">
      <c r="D194" s="35"/>
    </row>
    <row r="195" ht="12.75">
      <c r="D195" s="35"/>
    </row>
    <row r="196" ht="12.75">
      <c r="D196" s="35"/>
    </row>
    <row r="197" ht="12.75">
      <c r="D197" s="35"/>
    </row>
    <row r="198" ht="12.75">
      <c r="D198" s="35"/>
    </row>
    <row r="199" ht="12.75">
      <c r="D199" s="35"/>
    </row>
    <row r="200" ht="12.75">
      <c r="D200" s="35"/>
    </row>
    <row r="201" ht="12.75">
      <c r="D201" s="35"/>
    </row>
    <row r="202" ht="12.75">
      <c r="D202" s="35"/>
    </row>
    <row r="203" ht="12.75">
      <c r="D203" s="35"/>
    </row>
    <row r="204" ht="12.75">
      <c r="D204" s="35"/>
    </row>
    <row r="205" ht="12.75">
      <c r="D205" s="35"/>
    </row>
    <row r="206" ht="12.75">
      <c r="D206" s="35"/>
    </row>
    <row r="207" ht="12.75">
      <c r="D207" s="35"/>
    </row>
    <row r="208" ht="12.75">
      <c r="D208" s="35"/>
    </row>
    <row r="209" ht="12.75">
      <c r="D209" s="35"/>
    </row>
    <row r="210" ht="12.75">
      <c r="D210" s="35"/>
    </row>
    <row r="211" ht="12.75">
      <c r="D211" s="35"/>
    </row>
    <row r="212" ht="12.75">
      <c r="D212" s="35"/>
    </row>
    <row r="213" ht="12.75">
      <c r="D213" s="35"/>
    </row>
    <row r="214" ht="12.75">
      <c r="D214" s="35"/>
    </row>
    <row r="215" ht="12.75">
      <c r="D215" s="35"/>
    </row>
    <row r="216" ht="12.75">
      <c r="D216" s="35"/>
    </row>
    <row r="217" ht="12.75">
      <c r="D217" s="35"/>
    </row>
    <row r="218" ht="12.75">
      <c r="D218" s="35"/>
    </row>
    <row r="219" ht="12.75">
      <c r="D219" s="35"/>
    </row>
    <row r="220" ht="12.75">
      <c r="D220" s="35"/>
    </row>
    <row r="221" ht="12.75">
      <c r="D221" s="35"/>
    </row>
    <row r="222" ht="12.75">
      <c r="D222" s="35"/>
    </row>
    <row r="223" ht="12.75">
      <c r="D223" s="35"/>
    </row>
    <row r="224" ht="12.75">
      <c r="D224" s="35"/>
    </row>
    <row r="225" ht="12.75">
      <c r="D225" s="35"/>
    </row>
    <row r="226" ht="12.75">
      <c r="D226" s="35"/>
    </row>
    <row r="227" ht="12.75">
      <c r="D227" s="35"/>
    </row>
    <row r="228" ht="12.75">
      <c r="D228" s="35"/>
    </row>
    <row r="229" ht="12.75">
      <c r="D229" s="35"/>
    </row>
    <row r="230" ht="12.75">
      <c r="D230" s="35"/>
    </row>
    <row r="231" ht="12.75">
      <c r="D231" s="35"/>
    </row>
    <row r="232" ht="12.75">
      <c r="D232" s="35"/>
    </row>
    <row r="233" ht="12.75">
      <c r="D233" s="35"/>
    </row>
    <row r="234" ht="12.75">
      <c r="D234" s="35"/>
    </row>
    <row r="235" ht="12.75">
      <c r="D235" s="35"/>
    </row>
    <row r="236" ht="12.75">
      <c r="D236" s="35"/>
    </row>
    <row r="237" ht="12.75">
      <c r="D237" s="35"/>
    </row>
    <row r="238" ht="12.75">
      <c r="D238" s="35"/>
    </row>
    <row r="239" ht="12.75">
      <c r="D239" s="35"/>
    </row>
    <row r="240" ht="12.75">
      <c r="D240" s="35"/>
    </row>
    <row r="241" ht="12.75">
      <c r="D241" s="35"/>
    </row>
    <row r="242" ht="12.75">
      <c r="D242" s="35"/>
    </row>
    <row r="243" ht="12.75">
      <c r="D243" s="35"/>
    </row>
    <row r="244" ht="12.75">
      <c r="D244" s="35"/>
    </row>
    <row r="245" ht="12.75">
      <c r="D245" s="35"/>
    </row>
    <row r="246" ht="12.75">
      <c r="D246" s="35"/>
    </row>
    <row r="247" ht="12.75">
      <c r="D247" s="35"/>
    </row>
    <row r="248" ht="12.75">
      <c r="D248" s="35"/>
    </row>
    <row r="249" ht="12.75">
      <c r="D249" s="35"/>
    </row>
    <row r="250" ht="12.75">
      <c r="D250" s="35"/>
    </row>
    <row r="251" ht="12.75">
      <c r="D251" s="35"/>
    </row>
    <row r="252" ht="12.75">
      <c r="D252" s="35"/>
    </row>
    <row r="253" ht="12.75">
      <c r="D253" s="35"/>
    </row>
    <row r="254" ht="12.75">
      <c r="D254" s="35"/>
    </row>
    <row r="255" ht="12.75">
      <c r="D255" s="35"/>
    </row>
    <row r="256" ht="12.75">
      <c r="D256" s="35"/>
    </row>
    <row r="257" ht="12.75">
      <c r="D257" s="35"/>
    </row>
    <row r="258" ht="12.75">
      <c r="D258" s="35"/>
    </row>
    <row r="259" ht="12.75">
      <c r="D259" s="35"/>
    </row>
    <row r="260" ht="12.75">
      <c r="D260" s="35"/>
    </row>
    <row r="261" ht="12.75">
      <c r="D261" s="35"/>
    </row>
    <row r="262" ht="12.75">
      <c r="D262" s="35"/>
    </row>
    <row r="263" ht="12.75">
      <c r="D263" s="35"/>
    </row>
    <row r="264" ht="12.75">
      <c r="D264" s="35"/>
    </row>
    <row r="265" ht="12.75">
      <c r="D265" s="35"/>
    </row>
    <row r="266" ht="12.75">
      <c r="D266" s="35"/>
    </row>
    <row r="267" ht="12.75">
      <c r="D267" s="35"/>
    </row>
    <row r="268" ht="12.75">
      <c r="D268" s="35"/>
    </row>
    <row r="269" ht="12.75">
      <c r="D269" s="35"/>
    </row>
    <row r="270" ht="12.75">
      <c r="D270" s="35"/>
    </row>
    <row r="271" ht="12.75">
      <c r="D271" s="35"/>
    </row>
    <row r="272" ht="12.75">
      <c r="D272" s="35"/>
    </row>
    <row r="273" ht="12.75">
      <c r="D273" s="35"/>
    </row>
    <row r="274" ht="12.75">
      <c r="D274" s="35"/>
    </row>
    <row r="275" ht="12.75">
      <c r="D275" s="35"/>
    </row>
    <row r="276" ht="12.75">
      <c r="D276" s="35"/>
    </row>
    <row r="277" ht="12.75">
      <c r="D277" s="35"/>
    </row>
    <row r="278" ht="12.75">
      <c r="D278" s="35"/>
    </row>
    <row r="279" ht="12.75">
      <c r="D279" s="35"/>
    </row>
    <row r="280" ht="12.75">
      <c r="D280" s="35"/>
    </row>
    <row r="281" ht="12.75">
      <c r="D281" s="35"/>
    </row>
    <row r="282" ht="12.75">
      <c r="D282" s="35"/>
    </row>
    <row r="283" ht="12.75">
      <c r="D283" s="35"/>
    </row>
    <row r="284" ht="12.75">
      <c r="D284" s="35"/>
    </row>
    <row r="285" ht="12.75">
      <c r="D285" s="35"/>
    </row>
    <row r="286" ht="12.75">
      <c r="D286" s="35"/>
    </row>
    <row r="287" ht="12.75">
      <c r="D287" s="35"/>
    </row>
    <row r="288" ht="12.75">
      <c r="D288" s="35"/>
    </row>
    <row r="289" ht="12.75">
      <c r="D289" s="35"/>
    </row>
    <row r="290" ht="12.75">
      <c r="D290" s="35"/>
    </row>
    <row r="291" ht="12.75">
      <c r="D291" s="35"/>
    </row>
    <row r="292" ht="12.75">
      <c r="D292" s="35"/>
    </row>
    <row r="293" ht="12.75">
      <c r="D293" s="35"/>
    </row>
    <row r="294" ht="12.75">
      <c r="D294" s="35"/>
    </row>
    <row r="295" ht="12.75">
      <c r="D295" s="35"/>
    </row>
    <row r="296" ht="12.75">
      <c r="D296" s="35"/>
    </row>
    <row r="297" ht="12.75">
      <c r="D297" s="35"/>
    </row>
    <row r="298" ht="12.75">
      <c r="D298" s="35"/>
    </row>
    <row r="299" ht="12.75">
      <c r="D299" s="35"/>
    </row>
    <row r="300" ht="12.75">
      <c r="D300" s="35"/>
    </row>
    <row r="301" ht="12.75">
      <c r="D301" s="35"/>
    </row>
    <row r="302" ht="12.75">
      <c r="D302" s="35"/>
    </row>
    <row r="303" ht="12.75">
      <c r="D303" s="35"/>
    </row>
    <row r="304" ht="12.75">
      <c r="D304" s="35"/>
    </row>
    <row r="305" ht="12.75">
      <c r="D305" s="35"/>
    </row>
    <row r="306" ht="12.75">
      <c r="D306" s="35"/>
    </row>
    <row r="307" ht="12.75">
      <c r="D307" s="35"/>
    </row>
    <row r="308" ht="12.75">
      <c r="D308" s="35"/>
    </row>
    <row r="309" ht="12.75">
      <c r="D309" s="35"/>
    </row>
    <row r="310" ht="12.75">
      <c r="D310" s="35"/>
    </row>
    <row r="311" ht="12.75">
      <c r="D311" s="35"/>
    </row>
    <row r="312" ht="12.75">
      <c r="D312" s="35"/>
    </row>
    <row r="313" ht="12.75">
      <c r="D313" s="35"/>
    </row>
    <row r="314" ht="12.75">
      <c r="D314" s="35"/>
    </row>
    <row r="315" ht="12.75">
      <c r="D315" s="35"/>
    </row>
    <row r="316" ht="12.75">
      <c r="D316" s="35"/>
    </row>
    <row r="317" ht="12.75">
      <c r="D317" s="35"/>
    </row>
    <row r="318" ht="12.75">
      <c r="D318" s="35"/>
    </row>
    <row r="319" ht="12.75">
      <c r="D319" s="35"/>
    </row>
    <row r="320" ht="12.75">
      <c r="D320" s="35"/>
    </row>
    <row r="321" ht="12.75">
      <c r="D321" s="35"/>
    </row>
    <row r="322" ht="12.75">
      <c r="D322" s="35"/>
    </row>
    <row r="323" ht="12.75">
      <c r="D323" s="35"/>
    </row>
    <row r="324" ht="12.75">
      <c r="D324" s="35"/>
    </row>
    <row r="325" ht="12.75">
      <c r="D325" s="35"/>
    </row>
    <row r="326" ht="12.75">
      <c r="D326" s="35"/>
    </row>
    <row r="327" ht="12.75">
      <c r="D327" s="35"/>
    </row>
    <row r="328" ht="12.75">
      <c r="D328" s="35"/>
    </row>
    <row r="329" ht="12.75">
      <c r="D329" s="35"/>
    </row>
    <row r="330" ht="12.75">
      <c r="D330" s="35"/>
    </row>
    <row r="331" ht="12.75">
      <c r="D331" s="35"/>
    </row>
    <row r="332" ht="12.75">
      <c r="D332" s="35"/>
    </row>
    <row r="333" ht="12.75">
      <c r="D333" s="35"/>
    </row>
    <row r="334" ht="12.75">
      <c r="D334" s="35"/>
    </row>
    <row r="335" ht="12.75">
      <c r="D335" s="35"/>
    </row>
    <row r="336" ht="12.75">
      <c r="D336" s="35"/>
    </row>
    <row r="337" ht="12.75">
      <c r="D337" s="35"/>
    </row>
    <row r="338" ht="12.75">
      <c r="D338" s="35"/>
    </row>
    <row r="339" ht="12.75">
      <c r="D339" s="35"/>
    </row>
    <row r="340" ht="12.75">
      <c r="D340" s="35"/>
    </row>
    <row r="341" ht="12.75">
      <c r="D341" s="35"/>
    </row>
    <row r="342" ht="12.75">
      <c r="D342" s="35"/>
    </row>
    <row r="343" ht="12.75">
      <c r="D343" s="35"/>
    </row>
    <row r="344" ht="12.75">
      <c r="D344" s="35"/>
    </row>
    <row r="345" ht="12.75">
      <c r="D345" s="35"/>
    </row>
    <row r="346" ht="12.75">
      <c r="D346" s="35"/>
    </row>
    <row r="347" ht="12.75">
      <c r="D347" s="35"/>
    </row>
    <row r="348" ht="12.75">
      <c r="D348" s="35"/>
    </row>
    <row r="349" ht="12.75">
      <c r="D349" s="35"/>
    </row>
    <row r="350" ht="12.75">
      <c r="D350" s="35"/>
    </row>
    <row r="351" ht="12.75">
      <c r="D351" s="35"/>
    </row>
    <row r="352" ht="12.75">
      <c r="D352" s="35"/>
    </row>
    <row r="353" ht="12.75">
      <c r="D353" s="35"/>
    </row>
    <row r="354" ht="12.75">
      <c r="D354" s="35"/>
    </row>
    <row r="355" ht="12.75">
      <c r="D355" s="35"/>
    </row>
    <row r="356" ht="12.75">
      <c r="D356" s="35"/>
    </row>
    <row r="357" ht="12.75">
      <c r="D357" s="35"/>
    </row>
    <row r="358" ht="12.75">
      <c r="D358" s="35"/>
    </row>
    <row r="359" ht="12.75">
      <c r="D359" s="35"/>
    </row>
    <row r="360" ht="12.75">
      <c r="D360" s="35"/>
    </row>
    <row r="361" ht="12.75">
      <c r="D361" s="35"/>
    </row>
    <row r="362" ht="12.75">
      <c r="D362" s="35"/>
    </row>
    <row r="363" ht="12.75">
      <c r="D363" s="35"/>
    </row>
    <row r="364" ht="12.75">
      <c r="D364" s="35"/>
    </row>
    <row r="365" ht="12.75">
      <c r="D365" s="35"/>
    </row>
    <row r="366" ht="12.75">
      <c r="D366" s="35"/>
    </row>
    <row r="367" ht="12.75">
      <c r="D367" s="35"/>
    </row>
    <row r="368" ht="12.75">
      <c r="D368" s="35"/>
    </row>
    <row r="369" ht="12.75">
      <c r="D369" s="35"/>
    </row>
    <row r="370" ht="12.75">
      <c r="D370" s="35"/>
    </row>
    <row r="371" ht="12.75">
      <c r="D371" s="35"/>
    </row>
    <row r="372" ht="12.75">
      <c r="D372" s="35"/>
    </row>
    <row r="373" ht="12.75">
      <c r="D373" s="35"/>
    </row>
    <row r="374" ht="12.75">
      <c r="D374" s="35"/>
    </row>
    <row r="375" ht="12.75">
      <c r="D375" s="35"/>
    </row>
    <row r="376" ht="12.75">
      <c r="D376" s="35"/>
    </row>
    <row r="377" ht="12.75">
      <c r="D377" s="35"/>
    </row>
    <row r="378" ht="12.75">
      <c r="D378" s="35"/>
    </row>
    <row r="379" ht="12.75">
      <c r="D379" s="35"/>
    </row>
    <row r="380" ht="12.75">
      <c r="D380" s="35"/>
    </row>
  </sheetData>
  <printOptions gridLines="1"/>
  <pageMargins left="0.75" right="0.75" top="1" bottom="1" header="0.511811023" footer="0.511811023"/>
  <pageSetup orientation="landscape" paperSize="9" r:id="rId1"/>
  <headerFooter alignWithMargins="0"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1"/>
  <sheetViews>
    <sheetView zoomScale="150" zoomScaleNormal="150" workbookViewId="0" topLeftCell="A1">
      <selection activeCell="F7" sqref="F7"/>
    </sheetView>
  </sheetViews>
  <sheetFormatPr defaultColWidth="9.140625" defaultRowHeight="12.75"/>
  <cols>
    <col min="1" max="1" width="12.8515625" style="4" customWidth="1"/>
    <col min="2" max="2" width="12.8515625" style="18" customWidth="1"/>
    <col min="3" max="3" width="12.8515625" style="4" customWidth="1"/>
    <col min="4" max="4" width="2.28125" style="4" customWidth="1"/>
    <col min="5" max="5" width="12.8515625" style="4" customWidth="1"/>
    <col min="6" max="6" width="12.8515625" style="18" customWidth="1"/>
    <col min="7" max="7" width="12.8515625" style="4" customWidth="1"/>
    <col min="8" max="16384" width="11.421875" style="4" customWidth="1"/>
  </cols>
  <sheetData>
    <row r="1" spans="1:7" s="3" customFormat="1" ht="18">
      <c r="A1" s="3" t="s">
        <v>148</v>
      </c>
      <c r="B1" s="8"/>
      <c r="E1" s="3" t="s">
        <v>34</v>
      </c>
      <c r="F1" s="8"/>
      <c r="G1" s="61">
        <v>8</v>
      </c>
    </row>
    <row r="2" ht="19.5" customHeight="1">
      <c r="A2" s="3" t="s">
        <v>33</v>
      </c>
    </row>
    <row r="4" spans="1:7" ht="15">
      <c r="A4" s="13"/>
      <c r="B4" s="26" t="s">
        <v>0</v>
      </c>
      <c r="C4" s="14" t="s">
        <v>1</v>
      </c>
      <c r="F4" s="19"/>
      <c r="G4" s="15"/>
    </row>
    <row r="5" spans="1:3" ht="19.5" customHeight="1">
      <c r="A5" s="14" t="s">
        <v>18</v>
      </c>
      <c r="B5" s="14">
        <f>SUM(C12:C102)</f>
        <v>0</v>
      </c>
      <c r="C5" s="14">
        <f>SUM(G12:G102)</f>
        <v>334.25</v>
      </c>
    </row>
    <row r="6" spans="1:7" ht="19.5" customHeight="1">
      <c r="A6" s="14" t="s">
        <v>19</v>
      </c>
      <c r="B6" s="25">
        <f>B5*G1</f>
        <v>0</v>
      </c>
      <c r="C6" s="25">
        <f>C5*G1</f>
        <v>2674</v>
      </c>
      <c r="F6" s="20"/>
      <c r="G6" s="16"/>
    </row>
    <row r="7" spans="1:7" ht="19.5" customHeight="1">
      <c r="A7" s="14" t="s">
        <v>20</v>
      </c>
      <c r="B7" s="36">
        <f>B6-(B6+C6)/2</f>
        <v>-1337</v>
      </c>
      <c r="C7" s="36">
        <f>B7*-1</f>
        <v>1337</v>
      </c>
      <c r="F7" s="20"/>
      <c r="G7" s="16"/>
    </row>
    <row r="8" spans="1:7" ht="15">
      <c r="A8" s="24"/>
      <c r="B8" s="24"/>
      <c r="C8" s="24"/>
      <c r="F8" s="20"/>
      <c r="G8" s="16"/>
    </row>
    <row r="9" spans="6:7" ht="12.75">
      <c r="F9" s="21"/>
      <c r="G9" s="17"/>
    </row>
    <row r="10" spans="1:5" ht="18">
      <c r="A10" s="3" t="s">
        <v>0</v>
      </c>
      <c r="E10" s="3" t="s">
        <v>1</v>
      </c>
    </row>
    <row r="11" spans="1:7" ht="15">
      <c r="A11" s="59" t="s">
        <v>21</v>
      </c>
      <c r="B11" s="60" t="s">
        <v>13</v>
      </c>
      <c r="C11" s="59" t="s">
        <v>18</v>
      </c>
      <c r="E11" s="59" t="s">
        <v>21</v>
      </c>
      <c r="F11" s="60" t="s">
        <v>13</v>
      </c>
      <c r="G11" s="59" t="s">
        <v>18</v>
      </c>
    </row>
    <row r="12" spans="1:7" ht="12.75">
      <c r="A12" s="18"/>
      <c r="E12" s="18" t="s">
        <v>35</v>
      </c>
      <c r="F12" s="18">
        <v>1</v>
      </c>
      <c r="G12" s="4">
        <v>26</v>
      </c>
    </row>
    <row r="13" spans="1:7" ht="12.75">
      <c r="A13" s="18"/>
      <c r="E13" s="18" t="s">
        <v>36</v>
      </c>
      <c r="F13" s="18">
        <v>2</v>
      </c>
      <c r="G13" s="4">
        <v>32</v>
      </c>
    </row>
    <row r="14" spans="1:7" ht="12.75">
      <c r="A14" s="18"/>
      <c r="E14" s="18" t="s">
        <v>37</v>
      </c>
      <c r="F14" s="18">
        <v>3</v>
      </c>
      <c r="G14" s="4">
        <v>47</v>
      </c>
    </row>
    <row r="15" spans="1:7" ht="12.75">
      <c r="A15" s="18"/>
      <c r="E15" s="18" t="s">
        <v>38</v>
      </c>
      <c r="F15" s="18">
        <v>4</v>
      </c>
      <c r="G15" s="4">
        <v>47.75</v>
      </c>
    </row>
    <row r="16" spans="1:7" ht="12.75">
      <c r="A16" s="18"/>
      <c r="E16" s="18" t="s">
        <v>39</v>
      </c>
      <c r="F16" s="18">
        <v>5</v>
      </c>
      <c r="G16" s="4">
        <v>46.5</v>
      </c>
    </row>
    <row r="17" spans="1:7" ht="12.75">
      <c r="A17" s="18"/>
      <c r="E17" s="18" t="s">
        <v>40</v>
      </c>
      <c r="F17" s="18">
        <v>6</v>
      </c>
      <c r="G17" s="4">
        <v>53.5</v>
      </c>
    </row>
    <row r="18" spans="1:7" ht="12.75">
      <c r="A18" s="18"/>
      <c r="E18" s="18" t="s">
        <v>41</v>
      </c>
      <c r="F18" s="18">
        <v>7</v>
      </c>
      <c r="G18" s="4">
        <v>43</v>
      </c>
    </row>
    <row r="19" spans="1:7" ht="12.75">
      <c r="A19" s="18"/>
      <c r="E19" s="18" t="s">
        <v>42</v>
      </c>
      <c r="F19" s="18">
        <v>8</v>
      </c>
      <c r="G19" s="4">
        <v>34.5</v>
      </c>
    </row>
    <row r="20" spans="5:7" ht="12.75">
      <c r="E20" s="18" t="s">
        <v>90</v>
      </c>
      <c r="F20" s="18">
        <v>9</v>
      </c>
      <c r="G20" s="4">
        <v>4</v>
      </c>
    </row>
    <row r="21" ht="12.75">
      <c r="E21" s="18"/>
    </row>
    <row r="28" ht="12.75">
      <c r="C28" s="34"/>
    </row>
    <row r="29" ht="12.75">
      <c r="C29" s="34"/>
    </row>
    <row r="30" ht="12.75">
      <c r="C30" s="34"/>
    </row>
    <row r="31" ht="12.75">
      <c r="C31" s="34"/>
    </row>
  </sheetData>
  <printOptions gridLines="1"/>
  <pageMargins left="0.75" right="0.75" top="1" bottom="1" header="0.511811023" footer="0.511811023"/>
  <pageSetup orientation="portrait" paperSize="9" r:id="rId1"/>
  <headerFooter alignWithMargins="0">
    <oddHeader>&amp;L-&amp;CSeite &amp;P&amp;R&amp;D</oddHeader>
    <oddFooter>&amp;CSeite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36"/>
  <sheetViews>
    <sheetView workbookViewId="0" topLeftCell="A1">
      <selection activeCell="F1" sqref="F1"/>
    </sheetView>
  </sheetViews>
  <sheetFormatPr defaultColWidth="9.140625" defaultRowHeight="12.75"/>
  <cols>
    <col min="1" max="1" width="21.57421875" style="33" customWidth="1"/>
    <col min="2" max="2" width="19.28125" style="33" customWidth="1"/>
    <col min="3" max="3" width="18.57421875" style="46" customWidth="1"/>
    <col min="4" max="4" width="8.7109375" style="46" customWidth="1"/>
    <col min="5" max="5" width="43.421875" style="46" customWidth="1"/>
    <col min="6" max="6" width="11.57421875" style="46" customWidth="1"/>
    <col min="7" max="8" width="11.421875" style="33" customWidth="1"/>
    <col min="9" max="9" width="34.28125" style="33" customWidth="1"/>
    <col min="10" max="16384" width="11.421875" style="33" customWidth="1"/>
  </cols>
  <sheetData>
    <row r="1" spans="1:6" s="38" customFormat="1" ht="25.5">
      <c r="A1" s="38" t="s">
        <v>55</v>
      </c>
      <c r="C1" s="62"/>
      <c r="D1" s="75" t="s">
        <v>56</v>
      </c>
      <c r="E1" s="46"/>
      <c r="F1" s="72">
        <v>8</v>
      </c>
    </row>
    <row r="2" spans="3:6" s="38" customFormat="1" ht="14.25" customHeight="1">
      <c r="C2" s="62"/>
      <c r="D2" s="75"/>
      <c r="E2" s="46"/>
      <c r="F2" s="72"/>
    </row>
    <row r="3" spans="1:6" s="38" customFormat="1" ht="25.5">
      <c r="A3" s="38" t="s">
        <v>22</v>
      </c>
      <c r="C3" s="62"/>
      <c r="D3" s="71"/>
      <c r="E3" s="62"/>
      <c r="F3" s="62"/>
    </row>
    <row r="4" spans="1:6" s="38" customFormat="1" ht="25.5">
      <c r="A4" s="40"/>
      <c r="B4" s="63" t="s">
        <v>0</v>
      </c>
      <c r="C4" s="63" t="s">
        <v>1</v>
      </c>
      <c r="D4" s="64"/>
      <c r="E4" s="62"/>
      <c r="F4" s="62"/>
    </row>
    <row r="5" spans="1:5" s="38" customFormat="1" ht="25.5">
      <c r="A5" s="65" t="s">
        <v>23</v>
      </c>
      <c r="B5" s="40">
        <f>SUM(G11:G30)</f>
        <v>51</v>
      </c>
      <c r="C5" s="40">
        <f>SUM(H11:H27)</f>
        <v>420</v>
      </c>
      <c r="D5" s="66"/>
      <c r="E5" s="62"/>
    </row>
    <row r="6" spans="1:5" s="38" customFormat="1" ht="25.5">
      <c r="A6" s="65" t="s">
        <v>19</v>
      </c>
      <c r="B6" s="67">
        <f>B5*F1</f>
        <v>408</v>
      </c>
      <c r="C6" s="67">
        <f>C5*F1</f>
        <v>3360</v>
      </c>
      <c r="D6" s="68"/>
      <c r="E6" s="62"/>
    </row>
    <row r="7" spans="1:5" s="38" customFormat="1" ht="25.5">
      <c r="A7" s="65" t="s">
        <v>20</v>
      </c>
      <c r="B7" s="69">
        <f>(B6+C6)/2-B6</f>
        <v>1476</v>
      </c>
      <c r="C7" s="69">
        <f>B7*-1</f>
        <v>-1476</v>
      </c>
      <c r="D7" s="70"/>
      <c r="E7" s="62"/>
    </row>
    <row r="8" spans="3:6" ht="20.25">
      <c r="C8" s="33"/>
      <c r="D8" s="33"/>
      <c r="E8" s="33"/>
      <c r="F8" s="33"/>
    </row>
    <row r="10" spans="1:8" s="48" customFormat="1" ht="20.25">
      <c r="A10" s="52" t="s">
        <v>24</v>
      </c>
      <c r="B10" s="52" t="s">
        <v>25</v>
      </c>
      <c r="C10" s="47" t="s">
        <v>160</v>
      </c>
      <c r="D10" s="52" t="s">
        <v>30</v>
      </c>
      <c r="E10" s="52" t="s">
        <v>26</v>
      </c>
      <c r="F10" s="52" t="s">
        <v>27</v>
      </c>
      <c r="G10" s="47" t="s">
        <v>28</v>
      </c>
      <c r="H10" s="47" t="s">
        <v>29</v>
      </c>
    </row>
    <row r="11" spans="1:8" s="48" customFormat="1" ht="20.25">
      <c r="A11" s="49">
        <v>37621</v>
      </c>
      <c r="B11" s="49">
        <v>37627</v>
      </c>
      <c r="C11" s="51">
        <f>B11-A11</f>
        <v>6</v>
      </c>
      <c r="D11" s="50">
        <v>2</v>
      </c>
      <c r="E11" s="50" t="s">
        <v>31</v>
      </c>
      <c r="F11" s="50" t="s">
        <v>43</v>
      </c>
      <c r="G11" s="33">
        <f>IF(F11="J",C11*D11,0)</f>
        <v>12</v>
      </c>
      <c r="H11" s="33">
        <f>IF(F11="G",C11*D11,0)</f>
        <v>0</v>
      </c>
    </row>
    <row r="12" spans="1:8" s="48" customFormat="1" ht="20.25">
      <c r="A12" s="49">
        <v>37673</v>
      </c>
      <c r="B12" s="49">
        <v>37687</v>
      </c>
      <c r="C12" s="51">
        <f>B12-A12</f>
        <v>14</v>
      </c>
      <c r="D12" s="50">
        <v>1</v>
      </c>
      <c r="E12" s="46" t="s">
        <v>91</v>
      </c>
      <c r="F12" s="50" t="s">
        <v>44</v>
      </c>
      <c r="G12" s="33">
        <f>IF(F12="J",C12*D12,0)</f>
        <v>0</v>
      </c>
      <c r="H12" s="33">
        <f>IF(F12="G",C12*D12,0)</f>
        <v>14</v>
      </c>
    </row>
    <row r="13" spans="1:8" ht="20.25">
      <c r="A13" s="49">
        <v>37673</v>
      </c>
      <c r="B13" s="49">
        <v>37698</v>
      </c>
      <c r="C13" s="51">
        <f aca="true" t="shared" si="0" ref="C13:C30">B13-A13</f>
        <v>25</v>
      </c>
      <c r="D13" s="46">
        <v>1</v>
      </c>
      <c r="E13" s="46" t="s">
        <v>1</v>
      </c>
      <c r="F13" s="46" t="s">
        <v>44</v>
      </c>
      <c r="G13" s="33">
        <f>IF(F13="J",C13*D13,0)</f>
        <v>0</v>
      </c>
      <c r="H13" s="33">
        <f>IF(F13="G",C13*D13,0)</f>
        <v>25</v>
      </c>
    </row>
    <row r="14" spans="1:8" ht="20.25">
      <c r="A14" s="49">
        <v>37679</v>
      </c>
      <c r="B14" s="49">
        <v>37688</v>
      </c>
      <c r="C14" s="51">
        <f t="shared" si="0"/>
        <v>9</v>
      </c>
      <c r="D14" s="46">
        <v>1</v>
      </c>
      <c r="E14" s="46" t="s">
        <v>45</v>
      </c>
      <c r="F14" s="46" t="s">
        <v>44</v>
      </c>
      <c r="G14" s="33">
        <f aca="true" t="shared" si="1" ref="G14:G20">IF(F14="J",C14*D14,0)</f>
        <v>0</v>
      </c>
      <c r="H14" s="33">
        <f aca="true" t="shared" si="2" ref="H14:H20">IF(F14="G",C14*D14,0)</f>
        <v>9</v>
      </c>
    </row>
    <row r="15" spans="1:9" ht="41.25" customHeight="1">
      <c r="A15" s="49">
        <v>37688</v>
      </c>
      <c r="B15" s="49">
        <v>37695</v>
      </c>
      <c r="C15" s="51">
        <f t="shared" si="0"/>
        <v>7</v>
      </c>
      <c r="D15" s="46">
        <v>2</v>
      </c>
      <c r="E15" s="46" t="s">
        <v>46</v>
      </c>
      <c r="F15" s="46" t="s">
        <v>44</v>
      </c>
      <c r="G15" s="33">
        <f t="shared" si="1"/>
        <v>0</v>
      </c>
      <c r="H15" s="33">
        <f t="shared" si="2"/>
        <v>14</v>
      </c>
      <c r="I15" s="73" t="s">
        <v>95</v>
      </c>
    </row>
    <row r="16" spans="1:8" ht="20.25">
      <c r="A16" s="49">
        <v>37698</v>
      </c>
      <c r="B16" s="49">
        <v>37705</v>
      </c>
      <c r="C16" s="51">
        <f t="shared" si="0"/>
        <v>7</v>
      </c>
      <c r="D16" s="46">
        <v>2</v>
      </c>
      <c r="E16" s="46" t="s">
        <v>47</v>
      </c>
      <c r="F16" s="46" t="s">
        <v>44</v>
      </c>
      <c r="G16" s="33">
        <f t="shared" si="1"/>
        <v>0</v>
      </c>
      <c r="H16" s="33">
        <f t="shared" si="2"/>
        <v>14</v>
      </c>
    </row>
    <row r="17" spans="1:8" ht="20.25">
      <c r="A17" s="49">
        <v>37754</v>
      </c>
      <c r="B17" s="49">
        <v>37761</v>
      </c>
      <c r="C17" s="51">
        <f t="shared" si="0"/>
        <v>7</v>
      </c>
      <c r="D17" s="46">
        <v>1</v>
      </c>
      <c r="E17" s="46" t="s">
        <v>0</v>
      </c>
      <c r="F17" s="46" t="s">
        <v>43</v>
      </c>
      <c r="G17" s="33">
        <f t="shared" si="1"/>
        <v>7</v>
      </c>
      <c r="H17" s="33">
        <f t="shared" si="2"/>
        <v>0</v>
      </c>
    </row>
    <row r="18" spans="1:8" ht="20.25">
      <c r="A18" s="49">
        <v>37754</v>
      </c>
      <c r="B18" s="49">
        <v>37764</v>
      </c>
      <c r="C18" s="51">
        <f t="shared" si="0"/>
        <v>10</v>
      </c>
      <c r="D18" s="46">
        <v>1</v>
      </c>
      <c r="E18" s="46" t="s">
        <v>1</v>
      </c>
      <c r="F18" s="46" t="s">
        <v>44</v>
      </c>
      <c r="G18" s="33">
        <f t="shared" si="1"/>
        <v>0</v>
      </c>
      <c r="H18" s="33">
        <f t="shared" si="2"/>
        <v>10</v>
      </c>
    </row>
    <row r="19" spans="1:8" ht="20.25">
      <c r="A19" s="49">
        <v>37798</v>
      </c>
      <c r="B19" s="49">
        <v>37917</v>
      </c>
      <c r="C19" s="51">
        <f t="shared" si="0"/>
        <v>119</v>
      </c>
      <c r="D19" s="46">
        <v>1</v>
      </c>
      <c r="E19" s="46" t="s">
        <v>1</v>
      </c>
      <c r="F19" s="46" t="s">
        <v>44</v>
      </c>
      <c r="G19" s="33">
        <f t="shared" si="1"/>
        <v>0</v>
      </c>
      <c r="H19" s="33">
        <f t="shared" si="2"/>
        <v>119</v>
      </c>
    </row>
    <row r="20" spans="1:8" ht="20.25">
      <c r="A20" s="49">
        <v>37802</v>
      </c>
      <c r="B20" s="49">
        <v>37812</v>
      </c>
      <c r="C20" s="51">
        <f t="shared" si="0"/>
        <v>10</v>
      </c>
      <c r="D20" s="46">
        <v>1</v>
      </c>
      <c r="E20" s="46" t="s">
        <v>48</v>
      </c>
      <c r="F20" s="46" t="s">
        <v>44</v>
      </c>
      <c r="G20" s="33">
        <f t="shared" si="1"/>
        <v>0</v>
      </c>
      <c r="H20" s="33">
        <f t="shared" si="2"/>
        <v>10</v>
      </c>
    </row>
    <row r="21" spans="1:8" ht="20.25">
      <c r="A21" s="49">
        <v>37808</v>
      </c>
      <c r="B21" s="49">
        <v>37829</v>
      </c>
      <c r="C21" s="51">
        <f t="shared" si="0"/>
        <v>21</v>
      </c>
      <c r="D21" s="46">
        <v>2</v>
      </c>
      <c r="E21" s="46" t="s">
        <v>49</v>
      </c>
      <c r="F21" s="46" t="s">
        <v>44</v>
      </c>
      <c r="G21" s="33">
        <f aca="true" t="shared" si="3" ref="G21:G30">IF(F21="J",C21*D21,0)</f>
        <v>0</v>
      </c>
      <c r="H21" s="33">
        <f aca="true" t="shared" si="4" ref="H21:H30">IF(F21="G",C21*D21,0)</f>
        <v>42</v>
      </c>
    </row>
    <row r="22" spans="1:8" ht="20.25">
      <c r="A22" s="49">
        <v>37832</v>
      </c>
      <c r="B22" s="49">
        <v>37857</v>
      </c>
      <c r="C22" s="51">
        <f t="shared" si="0"/>
        <v>25</v>
      </c>
      <c r="D22" s="46">
        <v>1</v>
      </c>
      <c r="E22" s="46" t="s">
        <v>50</v>
      </c>
      <c r="F22" s="46" t="s">
        <v>44</v>
      </c>
      <c r="G22" s="33">
        <f t="shared" si="3"/>
        <v>0</v>
      </c>
      <c r="H22" s="33">
        <f t="shared" si="4"/>
        <v>25</v>
      </c>
    </row>
    <row r="23" spans="1:8" ht="20.25">
      <c r="A23" s="49">
        <v>37833</v>
      </c>
      <c r="B23" s="49">
        <v>37861</v>
      </c>
      <c r="C23" s="51">
        <f t="shared" si="0"/>
        <v>28</v>
      </c>
      <c r="D23" s="46">
        <v>1</v>
      </c>
      <c r="E23" s="46" t="s">
        <v>51</v>
      </c>
      <c r="F23" s="46" t="s">
        <v>44</v>
      </c>
      <c r="G23" s="33">
        <f t="shared" si="3"/>
        <v>0</v>
      </c>
      <c r="H23" s="33">
        <f t="shared" si="4"/>
        <v>28</v>
      </c>
    </row>
    <row r="24" spans="1:8" ht="20.25">
      <c r="A24" s="49">
        <v>37864</v>
      </c>
      <c r="B24" s="49">
        <v>37878</v>
      </c>
      <c r="C24" s="51">
        <f t="shared" si="0"/>
        <v>14</v>
      </c>
      <c r="D24" s="46">
        <v>3</v>
      </c>
      <c r="E24" s="46" t="s">
        <v>52</v>
      </c>
      <c r="F24" s="46" t="s">
        <v>44</v>
      </c>
      <c r="G24" s="33">
        <f t="shared" si="3"/>
        <v>0</v>
      </c>
      <c r="H24" s="33">
        <f t="shared" si="4"/>
        <v>42</v>
      </c>
    </row>
    <row r="25" spans="1:8" ht="20.25">
      <c r="A25" s="49">
        <v>37881</v>
      </c>
      <c r="B25" s="49">
        <v>37888</v>
      </c>
      <c r="C25" s="51">
        <f t="shared" si="0"/>
        <v>7</v>
      </c>
      <c r="D25" s="46">
        <v>2</v>
      </c>
      <c r="E25" s="46" t="s">
        <v>53</v>
      </c>
      <c r="F25" s="46" t="s">
        <v>44</v>
      </c>
      <c r="G25" s="33">
        <f t="shared" si="3"/>
        <v>0</v>
      </c>
      <c r="H25" s="33">
        <f t="shared" si="4"/>
        <v>14</v>
      </c>
    </row>
    <row r="26" spans="1:8" ht="20.25">
      <c r="A26" s="49">
        <v>37928</v>
      </c>
      <c r="B26" s="49">
        <v>37948</v>
      </c>
      <c r="C26" s="51">
        <f t="shared" si="0"/>
        <v>20</v>
      </c>
      <c r="D26" s="46">
        <v>2</v>
      </c>
      <c r="E26" s="46" t="s">
        <v>54</v>
      </c>
      <c r="F26" s="46" t="s">
        <v>44</v>
      </c>
      <c r="G26" s="33">
        <f t="shared" si="3"/>
        <v>0</v>
      </c>
      <c r="H26" s="33">
        <f t="shared" si="4"/>
        <v>40</v>
      </c>
    </row>
    <row r="27" spans="1:8" ht="20.25">
      <c r="A27" s="49">
        <v>37950</v>
      </c>
      <c r="B27" s="49">
        <v>37957</v>
      </c>
      <c r="C27" s="51">
        <f t="shared" si="0"/>
        <v>7</v>
      </c>
      <c r="D27" s="46">
        <v>2</v>
      </c>
      <c r="E27" s="46" t="s">
        <v>92</v>
      </c>
      <c r="F27" s="46" t="s">
        <v>44</v>
      </c>
      <c r="G27" s="33">
        <f>IF(F27="J",C27*D27,0)</f>
        <v>0</v>
      </c>
      <c r="H27" s="33">
        <f>IF(F27="G",C27*D27,0)</f>
        <v>14</v>
      </c>
    </row>
    <row r="28" spans="1:8" ht="20.25">
      <c r="A28" s="49">
        <v>37948</v>
      </c>
      <c r="B28" s="49">
        <v>37969</v>
      </c>
      <c r="C28" s="51">
        <f t="shared" si="0"/>
        <v>21</v>
      </c>
      <c r="D28" s="46">
        <v>1</v>
      </c>
      <c r="E28" s="46" t="s">
        <v>93</v>
      </c>
      <c r="F28" s="46" t="s">
        <v>44</v>
      </c>
      <c r="G28" s="33">
        <f t="shared" si="3"/>
        <v>0</v>
      </c>
      <c r="H28" s="33">
        <f t="shared" si="4"/>
        <v>21</v>
      </c>
    </row>
    <row r="29" spans="1:8" ht="20.25">
      <c r="A29" s="49">
        <v>37955</v>
      </c>
      <c r="B29" s="49">
        <v>37969</v>
      </c>
      <c r="C29" s="51">
        <f t="shared" si="0"/>
        <v>14</v>
      </c>
      <c r="D29" s="46">
        <v>1</v>
      </c>
      <c r="E29" s="46" t="s">
        <v>94</v>
      </c>
      <c r="F29" s="46" t="s">
        <v>44</v>
      </c>
      <c r="G29" s="33">
        <f t="shared" si="3"/>
        <v>0</v>
      </c>
      <c r="H29" s="33">
        <f t="shared" si="4"/>
        <v>14</v>
      </c>
    </row>
    <row r="30" spans="1:8" ht="20.25">
      <c r="A30" s="49">
        <v>37976</v>
      </c>
      <c r="B30" s="49">
        <v>37992</v>
      </c>
      <c r="C30" s="51">
        <f t="shared" si="0"/>
        <v>16</v>
      </c>
      <c r="D30" s="46">
        <v>2</v>
      </c>
      <c r="E30" s="46" t="s">
        <v>31</v>
      </c>
      <c r="F30" s="46" t="s">
        <v>43</v>
      </c>
      <c r="G30" s="33">
        <f t="shared" si="3"/>
        <v>32</v>
      </c>
      <c r="H30" s="33">
        <f t="shared" si="4"/>
        <v>0</v>
      </c>
    </row>
    <row r="31" ht="20.25">
      <c r="C31" s="51"/>
    </row>
    <row r="32" ht="20.25">
      <c r="C32" s="51"/>
    </row>
    <row r="33" ht="20.25">
      <c r="C33" s="51"/>
    </row>
    <row r="34" ht="20.25">
      <c r="C34" s="51"/>
    </row>
    <row r="35" ht="20.25">
      <c r="C35" s="51"/>
    </row>
    <row r="36" ht="20.25">
      <c r="C36" s="51"/>
    </row>
  </sheetData>
  <printOptions gridLines="1"/>
  <pageMargins left="0.75" right="0.75" top="1" bottom="1" header="0.511811023" footer="0.511811023"/>
  <pageSetup orientation="portrait" paperSize="9" r:id="rId1"/>
  <headerFooter alignWithMargins="0">
    <oddHeader>&amp;L-&amp;CSeite &amp;P&amp;R&amp;D</oddHeader>
    <oddFooter>&amp;CSeite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7"/>
  <sheetViews>
    <sheetView workbookViewId="0" topLeftCell="A1">
      <selection activeCell="F7" sqref="F7"/>
    </sheetView>
  </sheetViews>
  <sheetFormatPr defaultColWidth="9.140625" defaultRowHeight="12.75"/>
  <cols>
    <col min="1" max="1" width="73.57421875" style="74" customWidth="1"/>
    <col min="2" max="2" width="12.00390625" style="74" customWidth="1"/>
    <col min="3" max="3" width="13.57421875" style="74" customWidth="1"/>
    <col min="4" max="4" width="11.421875" style="74" customWidth="1"/>
    <col min="5" max="16384" width="9.140625" style="74" customWidth="1"/>
  </cols>
  <sheetData>
    <row r="1" ht="23.25">
      <c r="A1" s="74" t="s">
        <v>157</v>
      </c>
    </row>
    <row r="2" ht="23.25">
      <c r="A2" s="74" t="s">
        <v>158</v>
      </c>
    </row>
    <row r="3" spans="2:4" ht="23.25">
      <c r="B3" s="74" t="s">
        <v>160</v>
      </c>
      <c r="C3" s="74" t="s">
        <v>30</v>
      </c>
      <c r="D3" s="74" t="s">
        <v>161</v>
      </c>
    </row>
    <row r="4" spans="1:4" ht="23.25">
      <c r="A4" s="74" t="s">
        <v>159</v>
      </c>
      <c r="B4" s="74">
        <v>5</v>
      </c>
      <c r="C4" s="74">
        <v>2</v>
      </c>
      <c r="D4" s="74">
        <v>80</v>
      </c>
    </row>
    <row r="5" spans="1:4" ht="23.25">
      <c r="A5" s="74" t="s">
        <v>162</v>
      </c>
      <c r="B5" s="74">
        <v>7</v>
      </c>
      <c r="C5" s="74">
        <v>2</v>
      </c>
      <c r="D5" s="74">
        <v>112</v>
      </c>
    </row>
    <row r="7" ht="23.25">
      <c r="D7" s="74">
        <f>SUM(D4:D5)</f>
        <v>192</v>
      </c>
    </row>
  </sheetData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Gerrit</cp:lastModifiedBy>
  <cp:lastPrinted>2002-12-22T18:04:30Z</cp:lastPrinted>
  <dcterms:created xsi:type="dcterms:W3CDTF">2002-01-02T20:44:15Z</dcterms:created>
  <dcterms:modified xsi:type="dcterms:W3CDTF">2005-02-28T12:40:48Z</dcterms:modified>
  <cp:category/>
  <cp:version/>
  <cp:contentType/>
  <cp:contentStatus/>
</cp:coreProperties>
</file>