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05" windowWidth="12120" windowHeight="7785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<sst xmlns="http://schemas.openxmlformats.org/spreadsheetml/2006/main" count="220" uniqueCount="147">
  <si>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</si>
  <si>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</si>
  <si>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</si>
  <si>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</si>
  <si>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</si>
  <si>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</si>
  <si>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</si>
  <si>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</si>
  <si>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</si>
  <si>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</si>
  <si>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</si>
  <si>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</si>
  <si>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</si>
  <si>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</si>
  <si>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</si>
  <si>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</si>
  <si>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</si>
  <si>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</si>
  <si>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</si>
  <si>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</si>
  <si>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</si>
  <si>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</si>
  <si>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</si>
  <si>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</si>
  <si>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</si>
  <si>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</si>
  <si>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</si>
  <si>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</si>
  <si>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</si>
  <si>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</si>
  <si>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</si>
  <si>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</si>
  <si>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</si>
  <si>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</si>
  <si>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</si>
  <si>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</si>
  <si>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Abrechnung Taganana 2003</t>
  </si>
  <si>
    <t>Tage</t>
  </si>
  <si>
    <t>25.2.</t>
  </si>
  <si>
    <t>a1</t>
  </si>
  <si>
    <t>a2</t>
  </si>
  <si>
    <t>a3</t>
  </si>
  <si>
    <t>a4</t>
  </si>
  <si>
    <t>a5</t>
  </si>
  <si>
    <t>a6</t>
  </si>
  <si>
    <t>a7</t>
  </si>
  <si>
    <t>a8</t>
  </si>
  <si>
    <t>7.2.</t>
  </si>
  <si>
    <t>t1</t>
  </si>
  <si>
    <t>Telefonica</t>
  </si>
  <si>
    <t>t2</t>
  </si>
  <si>
    <t>t3</t>
  </si>
  <si>
    <t>14.1.</t>
  </si>
  <si>
    <t>a9</t>
  </si>
  <si>
    <t>a10</t>
  </si>
  <si>
    <t>a11</t>
  </si>
  <si>
    <t>Gesamtübersicht Abrechnung Taganana</t>
  </si>
  <si>
    <t>24.1.</t>
  </si>
  <si>
    <t>Gas</t>
  </si>
  <si>
    <t>25.1.</t>
  </si>
  <si>
    <t>große Feigenkakteenzange</t>
  </si>
  <si>
    <t>26.1.</t>
  </si>
  <si>
    <t>Uhr, gelb</t>
  </si>
  <si>
    <t>Birnen</t>
  </si>
  <si>
    <t>2 große Bettlaken</t>
  </si>
  <si>
    <t>28.1.</t>
  </si>
  <si>
    <t>Rolle grünes Seil</t>
  </si>
  <si>
    <t>14.6.</t>
  </si>
  <si>
    <t>6 Papayapflanzen für den Garten</t>
  </si>
  <si>
    <t>28.6.</t>
  </si>
  <si>
    <t>Pinsel, Rollen für Kiste u. a.</t>
  </si>
  <si>
    <t>3.6.</t>
  </si>
  <si>
    <t>Einzahlung auf das Konto von Jens</t>
  </si>
  <si>
    <t>w1</t>
  </si>
  <si>
    <t xml:space="preserve">Emmasa </t>
  </si>
  <si>
    <t>20.4.</t>
  </si>
  <si>
    <t>w2</t>
  </si>
  <si>
    <t>Emmasa, Bareinzahlung Gerrit</t>
  </si>
  <si>
    <t>a12</t>
  </si>
  <si>
    <t>25.1</t>
  </si>
  <si>
    <t>Telefon auna</t>
  </si>
  <si>
    <t>25.3</t>
  </si>
  <si>
    <t>25.4.</t>
  </si>
  <si>
    <t>25.5.</t>
  </si>
  <si>
    <t>Gerrit Telefon</t>
  </si>
  <si>
    <t>19.4.</t>
  </si>
  <si>
    <t>Telefonica, Barzahlung durch Gerrit</t>
  </si>
  <si>
    <t>7.5.</t>
  </si>
  <si>
    <t>15.6.</t>
  </si>
  <si>
    <t>15.7.</t>
  </si>
  <si>
    <t>Telefon auna Gerrit</t>
  </si>
  <si>
    <t>15.8.</t>
  </si>
  <si>
    <t>15.9.</t>
  </si>
  <si>
    <t>15.10.</t>
  </si>
  <si>
    <t>15.11.</t>
  </si>
  <si>
    <t>22.6.</t>
  </si>
  <si>
    <t>w3</t>
  </si>
  <si>
    <t>w4</t>
  </si>
  <si>
    <t>w5</t>
  </si>
  <si>
    <t>w6</t>
  </si>
  <si>
    <t>23.8.</t>
  </si>
  <si>
    <t>21.10.</t>
  </si>
  <si>
    <t>21.12.</t>
  </si>
  <si>
    <t>7.8.</t>
  </si>
  <si>
    <t>t4</t>
  </si>
  <si>
    <t>t5</t>
  </si>
  <si>
    <t>Telefonica, Gerrit</t>
  </si>
  <si>
    <t>Telefonica Werner Hajek</t>
  </si>
  <si>
    <t>7.10.</t>
  </si>
  <si>
    <t>7.12.</t>
  </si>
  <si>
    <t>t6</t>
  </si>
  <si>
    <t>Telefonica, Anteil Jens (Barbara + Jens)</t>
  </si>
  <si>
    <t xml:space="preserve">7.12. </t>
  </si>
  <si>
    <t>Telefonica Anteil Gerrit (Dieter+M.)</t>
  </si>
  <si>
    <t>15.12.</t>
  </si>
  <si>
    <t>21.11.</t>
  </si>
  <si>
    <t>Verschalung Le Roy Merlin</t>
  </si>
  <si>
    <t>Le Roy Merlin</t>
  </si>
  <si>
    <t>13.12.</t>
  </si>
  <si>
    <t>10.12.</t>
  </si>
  <si>
    <t>div. Material Le Roy Merlin</t>
  </si>
  <si>
    <t>o.D.</t>
  </si>
  <si>
    <t>Gas, Reparatur</t>
  </si>
  <si>
    <t>Ruyman für Blumen gießen</t>
  </si>
  <si>
    <t>Kalender für die Nachbarn</t>
  </si>
  <si>
    <t>19.11.</t>
  </si>
  <si>
    <t>für Küche</t>
  </si>
  <si>
    <t>Bettzeug u. a. Ikea</t>
  </si>
  <si>
    <t>Geschirr u. a.</t>
  </si>
  <si>
    <t>div. Von Ikea</t>
  </si>
  <si>
    <t>1.1.-31.12.</t>
  </si>
  <si>
    <t>g</t>
  </si>
  <si>
    <t>j</t>
  </si>
  <si>
    <t>Anmerkung: Die Zeit, die wir gemeinsam verbracht und gearbeitet haben, ist nicht in Anrechnung gebracht</t>
  </si>
  <si>
    <t>Gerrit und Lei</t>
  </si>
  <si>
    <t>Bjarne aus Röros</t>
  </si>
  <si>
    <t>frei</t>
  </si>
  <si>
    <t>Aksel und Wilma Haagaas und Hanna</t>
  </si>
  <si>
    <t>Werner, Ellen u. Harald aus Heide in Holstein</t>
  </si>
  <si>
    <t xml:space="preserve">Christoph und Susanne </t>
  </si>
  <si>
    <t>Barbara und Jens aus Neumünster</t>
  </si>
  <si>
    <t>Magret und Dieter</t>
  </si>
  <si>
    <t>Outdoor (max. 5 Pers. berechnet)</t>
  </si>
  <si>
    <t>Gerrit + Marco</t>
  </si>
  <si>
    <t>Wenche</t>
  </si>
  <si>
    <t>KontoNummer:</t>
  </si>
  <si>
    <t>0049 5320 51 2794417526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</si>
</sst>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 applyProtection="1">
      <alignment horizontal="right"/>
      <protection locked="0"/>
    </xf>
    <xf numFmtId="4" fontId="9" fillId="2" borderId="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" borderId="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7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6" borderId="2" xfId="0" applyNumberFormat="1" applyFont="1" applyFill="1" applyBorder="1" applyAlignment="1">
      <alignment/>
    </xf>
    <xf numFmtId="2" fontId="10" fillId="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5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4" borderId="0" xfId="0" applyFont="1" applyFill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9" fillId="7" borderId="0" xfId="0" applyFont="1" applyFill="1" applyAlignment="1">
      <alignment/>
    </xf>
    <xf numFmtId="2" fontId="9" fillId="7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:D10"/>
    </sheetView>
  </sheetViews>
  <sheetFormatPr defaultColWidth="9.14062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5" ht="25.5">
      <c r="A1" s="37" t="s">
        <v>56</v>
      </c>
      <c r="E1" s="78">
        <v>2005</v>
      </c>
    </row>
    <row r="2" ht="30" customHeight="1"/>
    <row r="3" spans="1:3" ht="30" customHeight="1">
      <c r="A3" s="39"/>
      <c r="B3" s="40" t="s">
        <v>0</v>
      </c>
      <c r="C3" s="40" t="s">
        <v>1</v>
      </c>
    </row>
    <row r="4" spans="1:3" ht="30" customHeight="1">
      <c r="A4" s="39" t="s">
        <v>2</v>
      </c>
      <c r="B4" s="41">
        <v>-19.05</v>
      </c>
      <c r="C4" s="41">
        <v>19.05</v>
      </c>
    </row>
    <row r="5" spans="1:3" ht="30" customHeight="1">
      <c r="A5" s="39" t="s">
        <v>3</v>
      </c>
      <c r="B5" s="42">
        <f>Geld!F6</f>
        <v>-774.6949999999999</v>
      </c>
      <c r="C5" s="42">
        <f>Geld!G6</f>
        <v>774.6949999999998</v>
      </c>
    </row>
    <row r="6" spans="1:3" ht="30" customHeight="1">
      <c r="A6" s="39" t="s">
        <v>4</v>
      </c>
      <c r="B6" s="42">
        <f>Arbeitszeiten!B7</f>
        <v>-450</v>
      </c>
      <c r="C6" s="42">
        <f>Arbeitszeiten!C7</f>
        <v>450</v>
      </c>
    </row>
    <row r="7" spans="1:3" ht="30" customHeight="1">
      <c r="A7" s="39" t="s">
        <v>5</v>
      </c>
      <c r="B7" s="42">
        <f>Nutzung!B7</f>
        <v>764</v>
      </c>
      <c r="C7" s="42">
        <f>Nutzung!C7</f>
        <v>-764</v>
      </c>
    </row>
    <row r="8" spans="1:4" ht="30" customHeight="1">
      <c r="A8" s="39" t="s">
        <v>6</v>
      </c>
      <c r="B8" s="44">
        <f>SUM(B4:B7)</f>
        <v>-479.7449999999999</v>
      </c>
      <c r="C8" s="44">
        <f>SUM(C4:C7)</f>
        <v>479.7449999999999</v>
      </c>
      <c r="D8" s="43">
        <f>B8+C8</f>
        <v>0</v>
      </c>
    </row>
    <row r="10" spans="1:4" ht="25.5">
      <c r="A10" s="82" t="s">
        <v>145</v>
      </c>
      <c r="B10" s="83" t="s">
        <v>146</v>
      </c>
      <c r="C10" s="83"/>
      <c r="D10" s="82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workbookViewId="0" topLeftCell="A1">
      <pane ySplit="10" topLeftCell="BM51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1" max="1" width="11.421875" style="12" customWidth="1"/>
    <col min="2" max="2" width="7.140625" style="9" customWidth="1"/>
    <col min="3" max="3" width="36.57421875" style="75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8">
      <c r="A1" s="11" t="s">
        <v>7</v>
      </c>
      <c r="B1" s="8"/>
      <c r="C1" s="74"/>
      <c r="D1" s="52">
        <f>Gesamt!E1</f>
        <v>2005</v>
      </c>
      <c r="E1" s="5"/>
      <c r="F1" s="5"/>
      <c r="G1" s="27" t="s">
        <v>8</v>
      </c>
      <c r="H1" s="22">
        <f>SUM(H4:H72)</f>
        <v>0</v>
      </c>
    </row>
    <row r="2" spans="1:7" s="2" customFormat="1" ht="18">
      <c r="A2" s="11" t="s">
        <v>31</v>
      </c>
      <c r="B2" s="8"/>
      <c r="C2" s="74"/>
      <c r="D2" s="3"/>
      <c r="E2" s="5"/>
      <c r="F2" s="5"/>
      <c r="G2" s="5"/>
    </row>
    <row r="3" spans="1:7" s="2" customFormat="1" ht="15.75" customHeight="1">
      <c r="A3" s="11"/>
      <c r="B3" s="8"/>
      <c r="C3" s="74"/>
      <c r="D3" s="28"/>
      <c r="E3" s="29"/>
      <c r="F3" s="30" t="s">
        <v>9</v>
      </c>
      <c r="G3" s="30" t="s">
        <v>1</v>
      </c>
    </row>
    <row r="4" spans="1:8" s="2" customFormat="1" ht="18">
      <c r="A4" s="11"/>
      <c r="B4" s="8"/>
      <c r="C4" s="75"/>
      <c r="D4" s="26" t="s">
        <v>10</v>
      </c>
      <c r="E4" s="31">
        <f>SUM(E11:E92)</f>
        <v>-1395.99</v>
      </c>
      <c r="F4" s="31">
        <f>SUM(F11:F92)</f>
        <v>-76.69999999999996</v>
      </c>
      <c r="G4" s="31">
        <f>SUM(G11:G92)</f>
        <v>1472.6899999999998</v>
      </c>
      <c r="H4" s="7">
        <f>SUM(E4:G4)</f>
        <v>0</v>
      </c>
    </row>
    <row r="5" spans="1:8" s="2" customFormat="1" ht="18">
      <c r="A5" s="11"/>
      <c r="B5" s="8"/>
      <c r="C5" s="75"/>
      <c r="D5" s="26" t="s">
        <v>11</v>
      </c>
      <c r="E5" s="31">
        <f>(F5+G5)*-1</f>
        <v>1395.99</v>
      </c>
      <c r="F5" s="31">
        <f>E4/2</f>
        <v>-697.995</v>
      </c>
      <c r="G5" s="31">
        <f>E4/2</f>
        <v>-697.995</v>
      </c>
      <c r="H5" s="7">
        <f>SUM(E5:G5)</f>
        <v>0</v>
      </c>
    </row>
    <row r="6" spans="1:8" s="2" customFormat="1" ht="18">
      <c r="A6" s="11"/>
      <c r="B6" s="8"/>
      <c r="C6" s="76"/>
      <c r="D6" s="26" t="s">
        <v>10</v>
      </c>
      <c r="E6" s="31"/>
      <c r="F6" s="36">
        <f>F4+F5</f>
        <v>-774.6949999999999</v>
      </c>
      <c r="G6" s="36">
        <f>G4+G5</f>
        <v>774.6949999999998</v>
      </c>
      <c r="H6" s="7">
        <f>SUM(E6:G6)</f>
        <v>0</v>
      </c>
    </row>
    <row r="7" spans="1:8" s="2" customFormat="1" ht="18">
      <c r="A7" s="11"/>
      <c r="B7" s="8"/>
      <c r="C7" s="76"/>
      <c r="D7" s="3"/>
      <c r="E7" s="22"/>
      <c r="F7"/>
      <c r="G7"/>
      <c r="H7" s="22"/>
    </row>
    <row r="8" spans="1:8" s="2" customFormat="1" ht="18">
      <c r="A8" s="11"/>
      <c r="B8" s="8"/>
      <c r="C8" s="74"/>
      <c r="D8" s="3"/>
      <c r="E8" s="22"/>
      <c r="F8" s="22"/>
      <c r="G8" s="22"/>
      <c r="H8"/>
    </row>
    <row r="9" ht="5.25" customHeight="1"/>
    <row r="10" spans="1:8" s="1" customFormat="1" ht="30">
      <c r="A10" s="53" t="s">
        <v>12</v>
      </c>
      <c r="B10" s="54" t="s">
        <v>13</v>
      </c>
      <c r="C10" s="55" t="s">
        <v>14</v>
      </c>
      <c r="D10" s="56" t="s">
        <v>15</v>
      </c>
      <c r="E10" s="6" t="s">
        <v>16</v>
      </c>
      <c r="F10" s="57" t="s">
        <v>9</v>
      </c>
      <c r="G10" s="57" t="s">
        <v>1</v>
      </c>
      <c r="H10" s="10" t="s">
        <v>17</v>
      </c>
    </row>
    <row r="11" spans="1:8" ht="12.75">
      <c r="A11" s="12" t="s">
        <v>57</v>
      </c>
      <c r="B11" s="9">
        <v>1</v>
      </c>
      <c r="C11" s="75" t="s">
        <v>58</v>
      </c>
      <c r="D11" s="34">
        <v>9</v>
      </c>
      <c r="E11" s="7">
        <f aca="true" t="shared" si="0" ref="E11:E27">D11*-1</f>
        <v>-9</v>
      </c>
      <c r="G11" s="7">
        <v>9</v>
      </c>
      <c r="H11" s="7">
        <f aca="true" t="shared" si="1" ref="H11:H17">SUM(E11:G11)</f>
        <v>0</v>
      </c>
    </row>
    <row r="12" spans="1:8" ht="12.75">
      <c r="A12" s="12" t="s">
        <v>59</v>
      </c>
      <c r="B12" s="9">
        <v>2</v>
      </c>
      <c r="C12" s="75" t="s">
        <v>60</v>
      </c>
      <c r="D12" s="34">
        <v>15.9</v>
      </c>
      <c r="E12" s="7">
        <f t="shared" si="0"/>
        <v>-15.9</v>
      </c>
      <c r="G12" s="7">
        <f>D12</f>
        <v>15.9</v>
      </c>
      <c r="H12" s="7">
        <f t="shared" si="1"/>
        <v>0</v>
      </c>
    </row>
    <row r="13" spans="1:8" ht="12.75">
      <c r="A13" s="12" t="s">
        <v>61</v>
      </c>
      <c r="B13" s="9">
        <v>3</v>
      </c>
      <c r="C13" s="75" t="s">
        <v>62</v>
      </c>
      <c r="D13" s="34">
        <v>5</v>
      </c>
      <c r="E13" s="7">
        <f t="shared" si="0"/>
        <v>-5</v>
      </c>
      <c r="G13" s="7">
        <f aca="true" t="shared" si="2" ref="G13:G18">D13</f>
        <v>5</v>
      </c>
      <c r="H13" s="7">
        <f t="shared" si="1"/>
        <v>0</v>
      </c>
    </row>
    <row r="14" spans="1:8" ht="12.75">
      <c r="A14" s="12" t="s">
        <v>61</v>
      </c>
      <c r="B14" s="9">
        <v>4</v>
      </c>
      <c r="C14" s="75" t="s">
        <v>63</v>
      </c>
      <c r="D14" s="34">
        <v>19.8</v>
      </c>
      <c r="E14" s="7">
        <f t="shared" si="0"/>
        <v>-19.8</v>
      </c>
      <c r="G14" s="7">
        <f t="shared" si="2"/>
        <v>19.8</v>
      </c>
      <c r="H14" s="7">
        <f t="shared" si="1"/>
        <v>0</v>
      </c>
    </row>
    <row r="15" spans="1:8" ht="12.75">
      <c r="A15" s="12" t="s">
        <v>52</v>
      </c>
      <c r="B15" s="9">
        <v>5</v>
      </c>
      <c r="C15" s="75" t="s">
        <v>64</v>
      </c>
      <c r="D15" s="34">
        <v>24</v>
      </c>
      <c r="E15" s="7">
        <f t="shared" si="0"/>
        <v>-24</v>
      </c>
      <c r="G15" s="7">
        <f t="shared" si="2"/>
        <v>24</v>
      </c>
      <c r="H15" s="7">
        <f t="shared" si="1"/>
        <v>0</v>
      </c>
    </row>
    <row r="16" spans="1:8" ht="12.75">
      <c r="A16" s="12" t="s">
        <v>65</v>
      </c>
      <c r="B16" s="9">
        <v>6</v>
      </c>
      <c r="C16" s="75" t="s">
        <v>66</v>
      </c>
      <c r="D16" s="34">
        <v>6</v>
      </c>
      <c r="E16" s="7">
        <f t="shared" si="0"/>
        <v>-6</v>
      </c>
      <c r="G16" s="7">
        <f t="shared" si="2"/>
        <v>6</v>
      </c>
      <c r="H16" s="7">
        <f t="shared" si="1"/>
        <v>0</v>
      </c>
    </row>
    <row r="17" spans="1:8" ht="12.75">
      <c r="A17" s="12" t="s">
        <v>67</v>
      </c>
      <c r="B17" s="9">
        <v>7</v>
      </c>
      <c r="C17" s="75" t="s">
        <v>68</v>
      </c>
      <c r="D17" s="34">
        <v>10</v>
      </c>
      <c r="E17" s="7">
        <f t="shared" si="0"/>
        <v>-10</v>
      </c>
      <c r="G17" s="7">
        <f t="shared" si="2"/>
        <v>10</v>
      </c>
      <c r="H17" s="7">
        <f t="shared" si="1"/>
        <v>0</v>
      </c>
    </row>
    <row r="18" spans="1:8" ht="12.75">
      <c r="A18" s="12" t="s">
        <v>69</v>
      </c>
      <c r="B18" s="9">
        <v>8</v>
      </c>
      <c r="C18" s="75" t="s">
        <v>70</v>
      </c>
      <c r="D18" s="34">
        <v>13.2</v>
      </c>
      <c r="E18" s="7">
        <f t="shared" si="0"/>
        <v>-13.2</v>
      </c>
      <c r="G18" s="7">
        <f t="shared" si="2"/>
        <v>13.2</v>
      </c>
      <c r="H18" s="7">
        <f aca="true" t="shared" si="3" ref="H18:H51">SUM(E18:G18)</f>
        <v>0</v>
      </c>
    </row>
    <row r="19" spans="1:8" ht="12.75">
      <c r="A19" s="12" t="s">
        <v>71</v>
      </c>
      <c r="B19" s="9">
        <v>9</v>
      </c>
      <c r="C19" s="75" t="s">
        <v>72</v>
      </c>
      <c r="D19" s="34"/>
      <c r="E19" s="7">
        <f t="shared" si="0"/>
        <v>0</v>
      </c>
      <c r="F19" s="7">
        <v>-500</v>
      </c>
      <c r="G19" s="7">
        <v>500</v>
      </c>
      <c r="H19" s="7">
        <f t="shared" si="3"/>
        <v>0</v>
      </c>
    </row>
    <row r="20" spans="1:8" ht="12.75">
      <c r="A20" s="12" t="s">
        <v>38</v>
      </c>
      <c r="B20" s="9" t="s">
        <v>73</v>
      </c>
      <c r="C20" s="75" t="s">
        <v>74</v>
      </c>
      <c r="D20" s="34">
        <v>22.12</v>
      </c>
      <c r="E20" s="7">
        <f t="shared" si="0"/>
        <v>-22.12</v>
      </c>
      <c r="F20" s="7">
        <f>E20*-1</f>
        <v>22.12</v>
      </c>
      <c r="H20" s="7">
        <f t="shared" si="3"/>
        <v>0</v>
      </c>
    </row>
    <row r="21" spans="1:8" ht="12.75">
      <c r="A21" s="12" t="s">
        <v>75</v>
      </c>
      <c r="B21" s="9" t="s">
        <v>76</v>
      </c>
      <c r="C21" s="75" t="s">
        <v>77</v>
      </c>
      <c r="D21" s="34">
        <v>22.35</v>
      </c>
      <c r="E21" s="7">
        <f t="shared" si="0"/>
        <v>-22.35</v>
      </c>
      <c r="G21" s="7">
        <v>22.35</v>
      </c>
      <c r="H21" s="7">
        <f t="shared" si="3"/>
        <v>0</v>
      </c>
    </row>
    <row r="22" spans="1:8" ht="12.75">
      <c r="A22" s="12" t="s">
        <v>95</v>
      </c>
      <c r="B22" s="9" t="s">
        <v>96</v>
      </c>
      <c r="C22" s="75" t="s">
        <v>74</v>
      </c>
      <c r="D22" s="34">
        <v>13.95</v>
      </c>
      <c r="E22" s="7">
        <f t="shared" si="0"/>
        <v>-13.95</v>
      </c>
      <c r="F22" s="7">
        <v>13.95</v>
      </c>
      <c r="H22" s="7"/>
    </row>
    <row r="23" spans="1:8" ht="12.75">
      <c r="A23" s="12" t="s">
        <v>100</v>
      </c>
      <c r="B23" s="9" t="s">
        <v>97</v>
      </c>
      <c r="C23" s="75" t="s">
        <v>74</v>
      </c>
      <c r="D23" s="34">
        <v>22.35</v>
      </c>
      <c r="E23" s="7">
        <f t="shared" si="0"/>
        <v>-22.35</v>
      </c>
      <c r="F23" s="7">
        <v>22.35</v>
      </c>
      <c r="H23" s="7"/>
    </row>
    <row r="24" spans="1:8" ht="12.75">
      <c r="A24" s="12" t="s">
        <v>101</v>
      </c>
      <c r="B24" s="9" t="s">
        <v>98</v>
      </c>
      <c r="C24" s="75" t="s">
        <v>74</v>
      </c>
      <c r="D24" s="34">
        <v>15.47</v>
      </c>
      <c r="E24" s="7">
        <f t="shared" si="0"/>
        <v>-15.47</v>
      </c>
      <c r="F24" s="7">
        <v>15.47</v>
      </c>
      <c r="H24" s="7"/>
    </row>
    <row r="25" spans="1:8" ht="12.75">
      <c r="A25" s="12" t="s">
        <v>102</v>
      </c>
      <c r="B25" s="9" t="s">
        <v>99</v>
      </c>
      <c r="C25" s="75" t="s">
        <v>74</v>
      </c>
      <c r="D25" s="34">
        <v>36.51</v>
      </c>
      <c r="E25" s="7">
        <f t="shared" si="0"/>
        <v>-36.51</v>
      </c>
      <c r="F25" s="7">
        <v>36.51</v>
      </c>
      <c r="H25" s="7">
        <f t="shared" si="3"/>
        <v>0</v>
      </c>
    </row>
    <row r="26" spans="1:8" ht="12.75">
      <c r="A26" s="12" t="s">
        <v>79</v>
      </c>
      <c r="B26" s="9" t="s">
        <v>39</v>
      </c>
      <c r="C26" s="75" t="s">
        <v>80</v>
      </c>
      <c r="D26" s="34">
        <v>1</v>
      </c>
      <c r="E26" s="7">
        <f t="shared" si="0"/>
        <v>-1</v>
      </c>
      <c r="F26" s="7">
        <f>D26</f>
        <v>1</v>
      </c>
      <c r="H26" s="7">
        <f t="shared" si="3"/>
        <v>0</v>
      </c>
    </row>
    <row r="27" spans="1:8" ht="12.75">
      <c r="A27" s="12" t="s">
        <v>38</v>
      </c>
      <c r="B27" s="9" t="s">
        <v>40</v>
      </c>
      <c r="C27" s="75" t="s">
        <v>80</v>
      </c>
      <c r="D27" s="34">
        <v>30.53</v>
      </c>
      <c r="E27" s="7">
        <f t="shared" si="0"/>
        <v>-30.53</v>
      </c>
      <c r="F27" s="7">
        <f>D27</f>
        <v>30.53</v>
      </c>
      <c r="H27" s="7">
        <f t="shared" si="3"/>
        <v>0</v>
      </c>
    </row>
    <row r="28" spans="1:8" ht="12.75">
      <c r="A28" s="12" t="s">
        <v>38</v>
      </c>
      <c r="B28" s="9" t="s">
        <v>40</v>
      </c>
      <c r="C28" s="75" t="s">
        <v>84</v>
      </c>
      <c r="D28" s="34">
        <v>29.53</v>
      </c>
      <c r="E28" s="7">
        <v>29.53</v>
      </c>
      <c r="G28" s="7">
        <v>-29.53</v>
      </c>
      <c r="H28" s="7">
        <f t="shared" si="3"/>
        <v>0</v>
      </c>
    </row>
    <row r="29" spans="1:8" ht="12.75">
      <c r="A29" s="12" t="s">
        <v>81</v>
      </c>
      <c r="B29" s="9" t="s">
        <v>41</v>
      </c>
      <c r="C29" s="75" t="s">
        <v>80</v>
      </c>
      <c r="D29" s="4">
        <v>1</v>
      </c>
      <c r="E29" s="7">
        <f>D29*-1</f>
        <v>-1</v>
      </c>
      <c r="F29" s="7">
        <f>D29</f>
        <v>1</v>
      </c>
      <c r="H29" s="7">
        <f t="shared" si="3"/>
        <v>0</v>
      </c>
    </row>
    <row r="30" spans="1:8" ht="12.75">
      <c r="A30" s="12" t="s">
        <v>82</v>
      </c>
      <c r="B30" s="9" t="s">
        <v>42</v>
      </c>
      <c r="C30" s="75" t="s">
        <v>80</v>
      </c>
      <c r="D30" s="34">
        <v>1</v>
      </c>
      <c r="E30" s="7">
        <f>D30*-1</f>
        <v>-1</v>
      </c>
      <c r="F30" s="7">
        <f>D30</f>
        <v>1</v>
      </c>
      <c r="H30" s="7">
        <f>SUM(E30:G30)</f>
        <v>0</v>
      </c>
    </row>
    <row r="31" spans="1:8" ht="12.75">
      <c r="A31" s="12" t="s">
        <v>83</v>
      </c>
      <c r="B31" s="9" t="s">
        <v>43</v>
      </c>
      <c r="C31" s="75" t="s">
        <v>80</v>
      </c>
      <c r="D31" s="34">
        <v>1</v>
      </c>
      <c r="E31" s="7">
        <f>D31*-1</f>
        <v>-1</v>
      </c>
      <c r="F31" s="7">
        <f>D31</f>
        <v>1</v>
      </c>
      <c r="H31" s="7">
        <f>SUM(E31:G31)</f>
        <v>0</v>
      </c>
    </row>
    <row r="32" spans="1:8" ht="12.75">
      <c r="A32" s="12" t="s">
        <v>88</v>
      </c>
      <c r="B32" s="9" t="s">
        <v>44</v>
      </c>
      <c r="C32" s="75" t="s">
        <v>80</v>
      </c>
      <c r="D32" s="34">
        <v>1</v>
      </c>
      <c r="E32" s="7">
        <f>D32*-1</f>
        <v>-1</v>
      </c>
      <c r="F32" s="7">
        <f>D32</f>
        <v>1</v>
      </c>
      <c r="H32" s="7">
        <f t="shared" si="3"/>
        <v>0</v>
      </c>
    </row>
    <row r="33" spans="1:8" ht="12.75">
      <c r="A33" s="12" t="s">
        <v>89</v>
      </c>
      <c r="B33" s="9" t="s">
        <v>45</v>
      </c>
      <c r="C33" s="75" t="s">
        <v>80</v>
      </c>
      <c r="D33" s="34">
        <v>3.11</v>
      </c>
      <c r="E33" s="7">
        <f>D33*-1</f>
        <v>-3.11</v>
      </c>
      <c r="F33" s="7">
        <f>D33</f>
        <v>3.11</v>
      </c>
      <c r="H33" s="7">
        <f t="shared" si="3"/>
        <v>0</v>
      </c>
    </row>
    <row r="34" spans="1:8" ht="12.75">
      <c r="A34" s="12" t="s">
        <v>89</v>
      </c>
      <c r="B34" s="9" t="s">
        <v>45</v>
      </c>
      <c r="C34" s="75" t="s">
        <v>90</v>
      </c>
      <c r="D34" s="34">
        <v>1</v>
      </c>
      <c r="E34" s="7">
        <v>2.11</v>
      </c>
      <c r="G34" s="7">
        <v>-2.11</v>
      </c>
      <c r="H34" s="7">
        <f t="shared" si="3"/>
        <v>0</v>
      </c>
    </row>
    <row r="35" spans="1:8" ht="12.75">
      <c r="A35" s="12" t="s">
        <v>91</v>
      </c>
      <c r="B35" s="9" t="s">
        <v>46</v>
      </c>
      <c r="C35" s="75" t="s">
        <v>80</v>
      </c>
      <c r="D35" s="34">
        <v>1</v>
      </c>
      <c r="E35" s="7">
        <f aca="true" t="shared" si="4" ref="E35:F38">D35*-1</f>
        <v>-1</v>
      </c>
      <c r="F35" s="7">
        <f t="shared" si="4"/>
        <v>1</v>
      </c>
      <c r="H35" s="7">
        <f t="shared" si="3"/>
        <v>0</v>
      </c>
    </row>
    <row r="36" spans="1:8" ht="12.75">
      <c r="A36" s="12" t="s">
        <v>92</v>
      </c>
      <c r="B36" s="9" t="s">
        <v>53</v>
      </c>
      <c r="C36" s="75" t="s">
        <v>80</v>
      </c>
      <c r="D36" s="34">
        <v>1</v>
      </c>
      <c r="E36" s="7">
        <f t="shared" si="4"/>
        <v>-1</v>
      </c>
      <c r="F36" s="7">
        <f t="shared" si="4"/>
        <v>1</v>
      </c>
      <c r="H36" s="7">
        <f t="shared" si="3"/>
        <v>0</v>
      </c>
    </row>
    <row r="37" spans="1:8" ht="12.75">
      <c r="A37" s="12" t="s">
        <v>93</v>
      </c>
      <c r="B37" s="9" t="s">
        <v>54</v>
      </c>
      <c r="C37" s="75" t="s">
        <v>80</v>
      </c>
      <c r="D37" s="34">
        <v>1</v>
      </c>
      <c r="E37" s="7">
        <f t="shared" si="4"/>
        <v>-1</v>
      </c>
      <c r="F37" s="7">
        <f t="shared" si="4"/>
        <v>1</v>
      </c>
      <c r="H37" s="7">
        <f t="shared" si="3"/>
        <v>0</v>
      </c>
    </row>
    <row r="38" spans="1:8" ht="12.75">
      <c r="A38" s="12" t="s">
        <v>94</v>
      </c>
      <c r="B38" s="9" t="s">
        <v>55</v>
      </c>
      <c r="C38" s="75" t="s">
        <v>80</v>
      </c>
      <c r="D38" s="34">
        <v>1</v>
      </c>
      <c r="E38" s="7">
        <f t="shared" si="4"/>
        <v>-1</v>
      </c>
      <c r="F38" s="7">
        <f t="shared" si="4"/>
        <v>1</v>
      </c>
      <c r="H38" s="7">
        <f t="shared" si="3"/>
        <v>0</v>
      </c>
    </row>
    <row r="39" spans="1:8" ht="12.75">
      <c r="A39" s="12" t="s">
        <v>114</v>
      </c>
      <c r="B39" s="9" t="s">
        <v>78</v>
      </c>
      <c r="C39" s="75" t="s">
        <v>80</v>
      </c>
      <c r="D39" s="34"/>
      <c r="E39" s="7">
        <f>D39*-1</f>
        <v>0</v>
      </c>
      <c r="H39" s="7">
        <f t="shared" si="3"/>
        <v>0</v>
      </c>
    </row>
    <row r="40" spans="1:8" ht="12.75">
      <c r="A40" s="12" t="s">
        <v>47</v>
      </c>
      <c r="B40" s="9" t="s">
        <v>48</v>
      </c>
      <c r="C40" s="75" t="s">
        <v>49</v>
      </c>
      <c r="D40" s="34">
        <v>44.21</v>
      </c>
      <c r="E40" s="7">
        <f>D40*-1</f>
        <v>-44.21</v>
      </c>
      <c r="F40" s="7">
        <f>D40</f>
        <v>44.21</v>
      </c>
      <c r="H40" s="7">
        <f t="shared" si="3"/>
        <v>0</v>
      </c>
    </row>
    <row r="41" spans="1:8" ht="12.75">
      <c r="A41" s="12" t="s">
        <v>85</v>
      </c>
      <c r="B41" s="9" t="s">
        <v>50</v>
      </c>
      <c r="C41" s="75" t="s">
        <v>86</v>
      </c>
      <c r="D41" s="34">
        <v>83.16</v>
      </c>
      <c r="E41" s="7">
        <f>D41*-1</f>
        <v>-83.16</v>
      </c>
      <c r="G41" s="7">
        <v>83.16</v>
      </c>
      <c r="H41" s="7">
        <f>SUM(E41:G41)</f>
        <v>0</v>
      </c>
    </row>
    <row r="42" spans="1:8" ht="12.75">
      <c r="A42" s="12" t="s">
        <v>87</v>
      </c>
      <c r="B42" s="9" t="s">
        <v>51</v>
      </c>
      <c r="C42" s="75" t="s">
        <v>49</v>
      </c>
      <c r="D42" s="34">
        <v>58.35</v>
      </c>
      <c r="E42" s="7">
        <f>D42*-1</f>
        <v>-58.35</v>
      </c>
      <c r="F42" s="7">
        <f>D42</f>
        <v>58.35</v>
      </c>
      <c r="H42" s="7">
        <f t="shared" si="3"/>
        <v>0</v>
      </c>
    </row>
    <row r="43" spans="1:8" ht="12.75">
      <c r="A43" s="12" t="s">
        <v>87</v>
      </c>
      <c r="B43" s="9" t="s">
        <v>51</v>
      </c>
      <c r="C43" s="75" t="s">
        <v>107</v>
      </c>
      <c r="D43" s="34">
        <v>16.83</v>
      </c>
      <c r="E43" s="7">
        <v>16.83</v>
      </c>
      <c r="G43" s="7">
        <v>-16.83</v>
      </c>
      <c r="H43" s="7">
        <f t="shared" si="3"/>
        <v>0</v>
      </c>
    </row>
    <row r="44" spans="1:8" ht="12.75">
      <c r="A44" s="12" t="s">
        <v>103</v>
      </c>
      <c r="B44" s="9" t="s">
        <v>104</v>
      </c>
      <c r="C44" s="75" t="s">
        <v>49</v>
      </c>
      <c r="D44" s="34">
        <v>89.46</v>
      </c>
      <c r="E44" s="7">
        <f>D44*-1</f>
        <v>-89.46</v>
      </c>
      <c r="F44" s="7">
        <v>89.46</v>
      </c>
      <c r="H44" s="7">
        <f t="shared" si="3"/>
        <v>0</v>
      </c>
    </row>
    <row r="45" spans="1:8" ht="12.75">
      <c r="A45" s="12" t="s">
        <v>103</v>
      </c>
      <c r="B45" s="9" t="s">
        <v>104</v>
      </c>
      <c r="C45" s="75" t="s">
        <v>106</v>
      </c>
      <c r="D45" s="34">
        <v>32.94</v>
      </c>
      <c r="E45" s="7">
        <v>32.94</v>
      </c>
      <c r="G45" s="7">
        <v>-32.94</v>
      </c>
      <c r="H45" s="7">
        <f t="shared" si="3"/>
        <v>0</v>
      </c>
    </row>
    <row r="46" spans="1:8" ht="12.75">
      <c r="A46" s="12" t="s">
        <v>108</v>
      </c>
      <c r="B46" s="9" t="s">
        <v>105</v>
      </c>
      <c r="C46" s="75" t="s">
        <v>49</v>
      </c>
      <c r="D46" s="34">
        <v>41.64</v>
      </c>
      <c r="E46" s="7">
        <f>D46*-1</f>
        <v>-41.64</v>
      </c>
      <c r="F46" s="7">
        <v>41.64</v>
      </c>
      <c r="H46" s="7">
        <f t="shared" si="3"/>
        <v>0</v>
      </c>
    </row>
    <row r="47" spans="1:8" ht="12.75">
      <c r="A47" s="12" t="s">
        <v>109</v>
      </c>
      <c r="B47" s="9" t="s">
        <v>110</v>
      </c>
      <c r="C47" s="75" t="s">
        <v>49</v>
      </c>
      <c r="D47" s="34">
        <v>63.73</v>
      </c>
      <c r="E47" s="7">
        <f>D47*-1</f>
        <v>-63.73</v>
      </c>
      <c r="F47" s="7">
        <f>E47*-1</f>
        <v>63.73</v>
      </c>
      <c r="H47" s="7">
        <f t="shared" si="3"/>
        <v>0</v>
      </c>
    </row>
    <row r="48" spans="1:8" ht="12.75">
      <c r="A48" s="12" t="s">
        <v>109</v>
      </c>
      <c r="B48" s="9" t="s">
        <v>110</v>
      </c>
      <c r="C48" s="75" t="s">
        <v>111</v>
      </c>
      <c r="D48" s="34">
        <v>1.47</v>
      </c>
      <c r="E48" s="7">
        <v>1.47</v>
      </c>
      <c r="F48" s="7">
        <v>-1.47</v>
      </c>
      <c r="H48" s="7">
        <f t="shared" si="3"/>
        <v>0</v>
      </c>
    </row>
    <row r="49" spans="1:8" ht="12.75">
      <c r="A49" s="12" t="s">
        <v>112</v>
      </c>
      <c r="B49" s="9" t="s">
        <v>110</v>
      </c>
      <c r="C49" s="75" t="s">
        <v>113</v>
      </c>
      <c r="D49" s="34">
        <v>20.64</v>
      </c>
      <c r="E49" s="7">
        <v>20.64</v>
      </c>
      <c r="G49" s="7">
        <v>-20.64</v>
      </c>
      <c r="H49" s="7">
        <f t="shared" si="3"/>
        <v>0</v>
      </c>
    </row>
    <row r="50" spans="1:8" ht="12.75">
      <c r="A50" s="12" t="s">
        <v>115</v>
      </c>
      <c r="B50" s="9">
        <v>10</v>
      </c>
      <c r="C50" s="75" t="s">
        <v>116</v>
      </c>
      <c r="D50" s="34">
        <v>277.7</v>
      </c>
      <c r="E50" s="7">
        <f>D50*-1</f>
        <v>-277.7</v>
      </c>
      <c r="G50" s="7">
        <f>E50*-1</f>
        <v>277.7</v>
      </c>
      <c r="H50" s="7">
        <f t="shared" si="3"/>
        <v>0</v>
      </c>
    </row>
    <row r="51" spans="1:8" ht="12.75">
      <c r="A51" s="12" t="s">
        <v>115</v>
      </c>
      <c r="B51" s="9">
        <v>11</v>
      </c>
      <c r="C51" s="75" t="s">
        <v>117</v>
      </c>
      <c r="D51" s="34">
        <v>14.95</v>
      </c>
      <c r="E51" s="7">
        <f>D51*-1</f>
        <v>-14.95</v>
      </c>
      <c r="G51" s="7">
        <f>E51*-1</f>
        <v>14.95</v>
      </c>
      <c r="H51" s="7">
        <f t="shared" si="3"/>
        <v>0</v>
      </c>
    </row>
    <row r="52" spans="1:8" ht="12.75">
      <c r="A52" s="12" t="s">
        <v>118</v>
      </c>
      <c r="B52" s="9">
        <v>12</v>
      </c>
      <c r="C52" s="75" t="s">
        <v>72</v>
      </c>
      <c r="D52" s="34">
        <v>200</v>
      </c>
      <c r="E52" s="7">
        <v>0</v>
      </c>
      <c r="F52" s="7">
        <v>-200</v>
      </c>
      <c r="G52" s="7">
        <v>200</v>
      </c>
      <c r="H52" s="7">
        <f aca="true" t="shared" si="5" ref="H52:H71">SUM(E52:G52)</f>
        <v>0</v>
      </c>
    </row>
    <row r="53" spans="1:8" ht="12.75">
      <c r="A53" s="12" t="s">
        <v>119</v>
      </c>
      <c r="B53" s="9">
        <v>13</v>
      </c>
      <c r="C53" s="75" t="s">
        <v>120</v>
      </c>
      <c r="D53" s="34">
        <v>121.88</v>
      </c>
      <c r="E53" s="7">
        <f aca="true" t="shared" si="6" ref="E53:E71">D53*-1</f>
        <v>-121.88</v>
      </c>
      <c r="G53" s="7">
        <f>E53*-1</f>
        <v>121.88</v>
      </c>
      <c r="H53" s="7">
        <f t="shared" si="5"/>
        <v>0</v>
      </c>
    </row>
    <row r="54" spans="1:8" ht="12.75">
      <c r="A54" s="12" t="s">
        <v>121</v>
      </c>
      <c r="B54" s="9">
        <v>14</v>
      </c>
      <c r="C54" s="75" t="s">
        <v>122</v>
      </c>
      <c r="D54" s="34">
        <v>22</v>
      </c>
      <c r="E54" s="7">
        <f t="shared" si="6"/>
        <v>-22</v>
      </c>
      <c r="G54" s="7">
        <f aca="true" t="shared" si="7" ref="G54:G60">E54*-1</f>
        <v>22</v>
      </c>
      <c r="H54" s="7">
        <f t="shared" si="5"/>
        <v>0</v>
      </c>
    </row>
    <row r="55" spans="1:8" ht="12.75">
      <c r="A55" s="12" t="s">
        <v>121</v>
      </c>
      <c r="B55" s="9">
        <v>15</v>
      </c>
      <c r="C55" s="75" t="s">
        <v>123</v>
      </c>
      <c r="D55" s="34">
        <v>10</v>
      </c>
      <c r="E55" s="7">
        <f t="shared" si="6"/>
        <v>-10</v>
      </c>
      <c r="G55" s="7">
        <f t="shared" si="7"/>
        <v>10</v>
      </c>
      <c r="H55" s="7">
        <f t="shared" si="5"/>
        <v>0</v>
      </c>
    </row>
    <row r="56" spans="1:8" ht="12.75">
      <c r="A56" s="12" t="s">
        <v>121</v>
      </c>
      <c r="B56" s="9">
        <v>16</v>
      </c>
      <c r="C56" s="75" t="s">
        <v>124</v>
      </c>
      <c r="D56" s="34">
        <v>48</v>
      </c>
      <c r="E56" s="7">
        <f t="shared" si="6"/>
        <v>-48</v>
      </c>
      <c r="G56" s="7">
        <f t="shared" si="7"/>
        <v>48</v>
      </c>
      <c r="H56" s="7">
        <f t="shared" si="5"/>
        <v>0</v>
      </c>
    </row>
    <row r="57" spans="1:8" ht="12.75">
      <c r="A57" s="12" t="s">
        <v>125</v>
      </c>
      <c r="B57" s="9">
        <v>17</v>
      </c>
      <c r="C57" s="75" t="s">
        <v>126</v>
      </c>
      <c r="D57" s="34">
        <v>9.82</v>
      </c>
      <c r="E57" s="7">
        <f t="shared" si="6"/>
        <v>-9.82</v>
      </c>
      <c r="G57" s="7">
        <f t="shared" si="7"/>
        <v>9.82</v>
      </c>
      <c r="H57" s="7">
        <f t="shared" si="5"/>
        <v>0</v>
      </c>
    </row>
    <row r="58" spans="1:8" ht="12.75">
      <c r="A58" s="12" t="s">
        <v>115</v>
      </c>
      <c r="B58" s="9">
        <v>18</v>
      </c>
      <c r="C58" s="75" t="s">
        <v>120</v>
      </c>
      <c r="D58" s="34">
        <v>21.71</v>
      </c>
      <c r="E58" s="7">
        <f t="shared" si="6"/>
        <v>-21.71</v>
      </c>
      <c r="G58" s="7">
        <f t="shared" si="7"/>
        <v>21.71</v>
      </c>
      <c r="H58" s="7">
        <f t="shared" si="5"/>
        <v>0</v>
      </c>
    </row>
    <row r="59" spans="1:8" ht="12.75">
      <c r="A59" s="12" t="s">
        <v>115</v>
      </c>
      <c r="B59" s="9">
        <v>19</v>
      </c>
      <c r="C59" s="75" t="s">
        <v>120</v>
      </c>
      <c r="D59" s="34">
        <v>24.51</v>
      </c>
      <c r="E59" s="7">
        <f t="shared" si="6"/>
        <v>-24.51</v>
      </c>
      <c r="G59" s="7">
        <f t="shared" si="7"/>
        <v>24.51</v>
      </c>
      <c r="H59" s="7">
        <f t="shared" si="5"/>
        <v>0</v>
      </c>
    </row>
    <row r="60" spans="1:8" ht="12.75">
      <c r="A60" s="12" t="s">
        <v>115</v>
      </c>
      <c r="B60" s="9">
        <v>20</v>
      </c>
      <c r="C60" s="75" t="s">
        <v>127</v>
      </c>
      <c r="D60" s="34">
        <v>115.76</v>
      </c>
      <c r="E60" s="7">
        <f t="shared" si="6"/>
        <v>-115.76</v>
      </c>
      <c r="G60" s="7">
        <f t="shared" si="7"/>
        <v>115.76</v>
      </c>
      <c r="H60" s="7">
        <f t="shared" si="5"/>
        <v>0</v>
      </c>
    </row>
    <row r="61" spans="1:8" ht="12.75">
      <c r="A61" s="12" t="s">
        <v>118</v>
      </c>
      <c r="B61" s="9">
        <v>21</v>
      </c>
      <c r="C61" s="75" t="s">
        <v>128</v>
      </c>
      <c r="D61" s="34">
        <v>40.92</v>
      </c>
      <c r="E61" s="7">
        <f t="shared" si="6"/>
        <v>-40.92</v>
      </c>
      <c r="F61" s="7">
        <v>40.92</v>
      </c>
      <c r="H61" s="7">
        <f t="shared" si="5"/>
        <v>0</v>
      </c>
    </row>
    <row r="62" spans="1:8" ht="12.75">
      <c r="A62" s="12" t="s">
        <v>118</v>
      </c>
      <c r="B62" s="9">
        <v>22</v>
      </c>
      <c r="C62" s="75" t="s">
        <v>129</v>
      </c>
      <c r="D62" s="34">
        <v>133.42</v>
      </c>
      <c r="E62" s="7">
        <f t="shared" si="6"/>
        <v>-133.42</v>
      </c>
      <c r="F62" s="7">
        <v>133.42</v>
      </c>
      <c r="H62" s="7">
        <f t="shared" si="5"/>
        <v>0</v>
      </c>
    </row>
    <row r="63" spans="4:8" ht="12.75">
      <c r="D63" s="34"/>
      <c r="E63" s="7">
        <f t="shared" si="6"/>
        <v>0</v>
      </c>
      <c r="H63" s="7">
        <f t="shared" si="5"/>
        <v>0</v>
      </c>
    </row>
    <row r="64" spans="4:8" ht="12.75">
      <c r="D64" s="34"/>
      <c r="E64" s="7">
        <f t="shared" si="6"/>
        <v>0</v>
      </c>
      <c r="H64" s="7">
        <f t="shared" si="5"/>
        <v>0</v>
      </c>
    </row>
    <row r="65" spans="4:8" ht="12.75">
      <c r="D65" s="34"/>
      <c r="E65" s="7">
        <f t="shared" si="6"/>
        <v>0</v>
      </c>
      <c r="H65" s="7">
        <f t="shared" si="5"/>
        <v>0</v>
      </c>
    </row>
    <row r="66" spans="4:8" ht="12.75">
      <c r="D66" s="34"/>
      <c r="E66" s="7">
        <f t="shared" si="6"/>
        <v>0</v>
      </c>
      <c r="H66" s="7">
        <f t="shared" si="5"/>
        <v>0</v>
      </c>
    </row>
    <row r="67" spans="4:8" ht="12.75">
      <c r="D67" s="34"/>
      <c r="E67" s="7">
        <f t="shared" si="6"/>
        <v>0</v>
      </c>
      <c r="H67" s="7">
        <f t="shared" si="5"/>
        <v>0</v>
      </c>
    </row>
    <row r="68" spans="4:8" ht="12.75">
      <c r="D68" s="34"/>
      <c r="E68" s="7">
        <f t="shared" si="6"/>
        <v>0</v>
      </c>
      <c r="H68" s="7">
        <f t="shared" si="5"/>
        <v>0</v>
      </c>
    </row>
    <row r="69" spans="4:8" ht="12.75">
      <c r="D69" s="34"/>
      <c r="E69" s="7">
        <f t="shared" si="6"/>
        <v>0</v>
      </c>
      <c r="H69" s="7">
        <f t="shared" si="5"/>
        <v>0</v>
      </c>
    </row>
    <row r="70" spans="4:8" ht="12.75">
      <c r="D70" s="34"/>
      <c r="E70" s="7">
        <f t="shared" si="6"/>
        <v>0</v>
      </c>
      <c r="H70" s="7">
        <f t="shared" si="5"/>
        <v>0</v>
      </c>
    </row>
    <row r="71" spans="4:8" ht="12.75">
      <c r="D71" s="34"/>
      <c r="E71" s="7">
        <f t="shared" si="6"/>
        <v>0</v>
      </c>
      <c r="H71" s="7">
        <f t="shared" si="5"/>
        <v>0</v>
      </c>
    </row>
    <row r="72" spans="4:8" ht="12.75">
      <c r="D72" s="34"/>
      <c r="H72" s="7"/>
    </row>
    <row r="73" spans="4:8" ht="12.75">
      <c r="D73" s="34"/>
      <c r="H73" s="7"/>
    </row>
    <row r="74" spans="4:8" ht="12.75">
      <c r="D74" s="34"/>
      <c r="H74" s="7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H3" sqref="H3"/>
    </sheetView>
  </sheetViews>
  <sheetFormatPr defaultColWidth="9.14062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36</v>
      </c>
      <c r="B1" s="8"/>
      <c r="C1" s="52">
        <f>Gesamt!E1</f>
        <v>2005</v>
      </c>
      <c r="E1" s="3" t="s">
        <v>33</v>
      </c>
      <c r="F1" s="8"/>
      <c r="G1" s="60">
        <v>8</v>
      </c>
    </row>
    <row r="2" ht="19.5" customHeight="1">
      <c r="A2" s="3" t="s">
        <v>32</v>
      </c>
    </row>
    <row r="4" spans="1:7" ht="15">
      <c r="A4" s="13"/>
      <c r="B4" s="25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>
        <f>SUM(C12:C102)</f>
        <v>0</v>
      </c>
      <c r="C5" s="14">
        <f>SUM(G12:G102)</f>
        <v>112.5</v>
      </c>
    </row>
    <row r="6" spans="1:7" ht="19.5" customHeight="1">
      <c r="A6" s="14" t="s">
        <v>19</v>
      </c>
      <c r="B6" s="24">
        <f>B5*G1</f>
        <v>0</v>
      </c>
      <c r="C6" s="24">
        <f>C5*G1</f>
        <v>900</v>
      </c>
      <c r="F6" s="20"/>
      <c r="G6" s="16"/>
    </row>
    <row r="7" spans="1:7" ht="19.5" customHeight="1">
      <c r="A7" s="14" t="s">
        <v>20</v>
      </c>
      <c r="B7" s="35">
        <f>B6-(B6+C6)/2</f>
        <v>-450</v>
      </c>
      <c r="C7" s="35">
        <f>B7*-1</f>
        <v>450</v>
      </c>
      <c r="F7" s="20"/>
      <c r="G7" s="16"/>
    </row>
    <row r="8" spans="1:7" ht="15">
      <c r="A8" s="23"/>
      <c r="B8" s="23"/>
      <c r="C8" s="23"/>
      <c r="F8" s="20"/>
      <c r="G8" s="16"/>
    </row>
    <row r="9" spans="6:7" ht="12.75">
      <c r="F9" s="21"/>
      <c r="G9" s="17"/>
    </row>
    <row r="10" spans="1:5" ht="18">
      <c r="A10" s="3" t="s">
        <v>0</v>
      </c>
      <c r="E10" s="3" t="s">
        <v>1</v>
      </c>
    </row>
    <row r="11" spans="1:7" ht="15">
      <c r="A11" s="58" t="s">
        <v>21</v>
      </c>
      <c r="B11" s="59" t="s">
        <v>13</v>
      </c>
      <c r="C11" s="58" t="s">
        <v>18</v>
      </c>
      <c r="E11" s="58" t="s">
        <v>21</v>
      </c>
      <c r="F11" s="59" t="s">
        <v>13</v>
      </c>
      <c r="G11" s="58" t="s">
        <v>18</v>
      </c>
    </row>
    <row r="12" spans="1:7" ht="12.75">
      <c r="A12" s="18"/>
      <c r="B12" s="77"/>
      <c r="E12" s="18" t="s">
        <v>130</v>
      </c>
      <c r="F12" s="18">
        <v>1</v>
      </c>
      <c r="G12" s="4">
        <v>112.5</v>
      </c>
    </row>
    <row r="13" spans="1:6" s="80" customFormat="1" ht="18">
      <c r="A13" s="81" t="s">
        <v>133</v>
      </c>
      <c r="B13" s="79"/>
      <c r="E13" s="79"/>
      <c r="F13" s="79"/>
    </row>
    <row r="14" spans="1:5" ht="12.75">
      <c r="A14" s="18"/>
      <c r="E14" s="18"/>
    </row>
    <row r="15" ht="12.75">
      <c r="E15" s="18"/>
    </row>
    <row r="16" spans="1:5" ht="12.75">
      <c r="A16" s="18"/>
      <c r="E16" s="18"/>
    </row>
    <row r="17" spans="1:5" ht="12.75">
      <c r="A17" s="18"/>
      <c r="E17" s="18"/>
    </row>
    <row r="18" spans="1:5" ht="12.75">
      <c r="A18" s="18"/>
      <c r="E18" s="18"/>
    </row>
    <row r="19" spans="1:5" ht="12.75">
      <c r="A19" s="18"/>
      <c r="E19" s="18"/>
    </row>
    <row r="20" ht="12.75">
      <c r="E20" s="18"/>
    </row>
    <row r="21" ht="12.75">
      <c r="E21" s="18"/>
    </row>
    <row r="28" ht="12.75">
      <c r="C28" s="33"/>
    </row>
    <row r="29" ht="12.75">
      <c r="C29" s="33"/>
    </row>
    <row r="30" ht="12.75">
      <c r="C30" s="33"/>
    </row>
    <row r="31" ht="12.75">
      <c r="C31" s="3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20" sqref="E20"/>
    </sheetView>
  </sheetViews>
  <sheetFormatPr defaultColWidth="9.140625" defaultRowHeight="12.75"/>
  <cols>
    <col min="1" max="1" width="21.57421875" style="32" customWidth="1"/>
    <col min="2" max="2" width="19.28125" style="32" customWidth="1"/>
    <col min="3" max="3" width="17.7109375" style="45" customWidth="1"/>
    <col min="4" max="4" width="8.7109375" style="45" customWidth="1"/>
    <col min="5" max="5" width="43.421875" style="45" customWidth="1"/>
    <col min="6" max="6" width="11.57421875" style="45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5.5">
      <c r="A1" s="37" t="s">
        <v>34</v>
      </c>
      <c r="C1" s="61"/>
      <c r="D1" s="73" t="s">
        <v>35</v>
      </c>
      <c r="E1" s="45"/>
      <c r="F1" s="71">
        <v>8</v>
      </c>
    </row>
    <row r="2" spans="1:6" s="37" customFormat="1" ht="27" customHeight="1">
      <c r="A2" s="78">
        <f>Gesamt!E1</f>
        <v>2005</v>
      </c>
      <c r="C2" s="61"/>
      <c r="D2" s="73"/>
      <c r="E2" s="45"/>
      <c r="F2" s="71"/>
    </row>
    <row r="3" spans="1:6" s="37" customFormat="1" ht="25.5">
      <c r="A3" s="37" t="s">
        <v>22</v>
      </c>
      <c r="C3" s="61"/>
      <c r="D3" s="70"/>
      <c r="E3" s="61"/>
      <c r="F3" s="61"/>
    </row>
    <row r="4" spans="1:6" s="37" customFormat="1" ht="25.5">
      <c r="A4" s="39"/>
      <c r="B4" s="62" t="s">
        <v>0</v>
      </c>
      <c r="C4" s="62" t="s">
        <v>1</v>
      </c>
      <c r="D4" s="63"/>
      <c r="E4" s="61"/>
      <c r="F4" s="61"/>
    </row>
    <row r="5" spans="1:5" s="37" customFormat="1" ht="25.5">
      <c r="A5" s="64" t="s">
        <v>23</v>
      </c>
      <c r="B5" s="39">
        <f>SUM(G11:G31)</f>
        <v>65</v>
      </c>
      <c r="C5" s="39">
        <f>SUM(H11:H28)</f>
        <v>256</v>
      </c>
      <c r="D5" s="65"/>
      <c r="E5" s="61"/>
    </row>
    <row r="6" spans="1:5" s="37" customFormat="1" ht="25.5">
      <c r="A6" s="64" t="s">
        <v>19</v>
      </c>
      <c r="B6" s="66">
        <f>B5*F1</f>
        <v>520</v>
      </c>
      <c r="C6" s="66">
        <f>C5*F1</f>
        <v>2048</v>
      </c>
      <c r="D6" s="67"/>
      <c r="E6" s="61"/>
    </row>
    <row r="7" spans="1:5" s="37" customFormat="1" ht="25.5">
      <c r="A7" s="64" t="s">
        <v>20</v>
      </c>
      <c r="B7" s="68">
        <f>(B6+C6)/2-B6</f>
        <v>764</v>
      </c>
      <c r="C7" s="68">
        <f>B7*-1</f>
        <v>-764</v>
      </c>
      <c r="D7" s="69"/>
      <c r="E7" s="61"/>
    </row>
    <row r="8" spans="3:6" ht="20.25">
      <c r="C8" s="32"/>
      <c r="D8" s="32"/>
      <c r="E8" s="32"/>
      <c r="F8" s="32"/>
    </row>
    <row r="10" spans="1:8" s="47" customFormat="1" ht="20.25">
      <c r="A10" s="51" t="s">
        <v>24</v>
      </c>
      <c r="B10" s="51" t="s">
        <v>25</v>
      </c>
      <c r="C10" s="46" t="s">
        <v>37</v>
      </c>
      <c r="D10" s="51" t="s">
        <v>30</v>
      </c>
      <c r="E10" s="51" t="s">
        <v>26</v>
      </c>
      <c r="F10" s="51" t="s">
        <v>27</v>
      </c>
      <c r="G10" s="46" t="s">
        <v>28</v>
      </c>
      <c r="H10" s="46" t="s">
        <v>29</v>
      </c>
    </row>
    <row r="11" spans="1:8" s="47" customFormat="1" ht="20.25">
      <c r="A11" s="48">
        <v>38370</v>
      </c>
      <c r="B11" s="48">
        <v>38386</v>
      </c>
      <c r="C11" s="50">
        <f>B11-A11</f>
        <v>16</v>
      </c>
      <c r="D11" s="49">
        <v>2</v>
      </c>
      <c r="E11" s="49" t="s">
        <v>134</v>
      </c>
      <c r="F11" s="49" t="s">
        <v>131</v>
      </c>
      <c r="G11" s="32">
        <f>IF(F11="J",C11*D11,0)</f>
        <v>0</v>
      </c>
      <c r="H11" s="32">
        <f>IF(F11="G",C11*D11,0)</f>
        <v>32</v>
      </c>
    </row>
    <row r="12" spans="1:8" s="47" customFormat="1" ht="20.25">
      <c r="A12" s="48">
        <v>38377</v>
      </c>
      <c r="B12" s="48">
        <v>38384</v>
      </c>
      <c r="C12" s="50">
        <f>B12-A12</f>
        <v>7</v>
      </c>
      <c r="D12" s="49">
        <v>1</v>
      </c>
      <c r="E12" s="49" t="s">
        <v>135</v>
      </c>
      <c r="F12" s="49" t="s">
        <v>131</v>
      </c>
      <c r="G12" s="32">
        <f>IF(F12="J",C12*D12,0)</f>
        <v>0</v>
      </c>
      <c r="H12" s="32">
        <f>IF(F12="G",C12*D12,0)</f>
        <v>7</v>
      </c>
    </row>
    <row r="13" spans="1:8" s="47" customFormat="1" ht="40.5">
      <c r="A13" s="48">
        <v>38417</v>
      </c>
      <c r="B13" s="48">
        <v>38431</v>
      </c>
      <c r="C13" s="50">
        <f>B13-A13</f>
        <v>14</v>
      </c>
      <c r="D13" s="49">
        <v>3</v>
      </c>
      <c r="E13" s="49" t="s">
        <v>137</v>
      </c>
      <c r="F13" s="49" t="s">
        <v>136</v>
      </c>
      <c r="G13" s="32"/>
      <c r="H13" s="32"/>
    </row>
    <row r="14" spans="1:8" ht="40.5">
      <c r="A14" s="48">
        <v>38443</v>
      </c>
      <c r="B14" s="48">
        <v>38455</v>
      </c>
      <c r="C14" s="50">
        <f aca="true" t="shared" si="0" ref="C14:C31">B14-A14</f>
        <v>12</v>
      </c>
      <c r="D14" s="45">
        <v>2</v>
      </c>
      <c r="E14" s="49" t="s">
        <v>138</v>
      </c>
      <c r="F14" s="45" t="s">
        <v>131</v>
      </c>
      <c r="G14" s="32">
        <f>IF(F14="J",C14*D14,0)</f>
        <v>0</v>
      </c>
      <c r="H14" s="32">
        <f>IF(F14="G",C14*D14,0)</f>
        <v>24</v>
      </c>
    </row>
    <row r="15" spans="1:8" ht="20.25">
      <c r="A15" s="48">
        <v>38505</v>
      </c>
      <c r="B15" s="48">
        <v>38533</v>
      </c>
      <c r="C15" s="50">
        <f t="shared" si="0"/>
        <v>28</v>
      </c>
      <c r="D15" s="45">
        <v>1</v>
      </c>
      <c r="E15" s="49" t="s">
        <v>1</v>
      </c>
      <c r="F15" s="45" t="s">
        <v>131</v>
      </c>
      <c r="G15" s="32">
        <f aca="true" t="shared" si="1" ref="G15:G21">IF(F15="J",C15*D15,0)</f>
        <v>0</v>
      </c>
      <c r="H15" s="32">
        <f aca="true" t="shared" si="2" ref="H15:H21">IF(F15="G",C15*D15,0)</f>
        <v>28</v>
      </c>
    </row>
    <row r="16" spans="1:9" ht="20.25" customHeight="1">
      <c r="A16" s="48">
        <v>38547</v>
      </c>
      <c r="B16" s="48">
        <v>38562</v>
      </c>
      <c r="C16" s="50">
        <f t="shared" si="0"/>
        <v>15</v>
      </c>
      <c r="D16" s="45">
        <v>2</v>
      </c>
      <c r="E16" s="49" t="s">
        <v>139</v>
      </c>
      <c r="F16" s="45" t="s">
        <v>131</v>
      </c>
      <c r="G16" s="32">
        <f t="shared" si="1"/>
        <v>0</v>
      </c>
      <c r="H16" s="32">
        <f t="shared" si="2"/>
        <v>30</v>
      </c>
      <c r="I16" s="72"/>
    </row>
    <row r="17" spans="1:8" ht="40.5">
      <c r="A17" s="48">
        <v>38626</v>
      </c>
      <c r="B17" s="48">
        <v>38641</v>
      </c>
      <c r="C17" s="50">
        <f t="shared" si="0"/>
        <v>15</v>
      </c>
      <c r="D17" s="45">
        <v>2</v>
      </c>
      <c r="E17" s="49" t="s">
        <v>140</v>
      </c>
      <c r="F17" s="45" t="s">
        <v>132</v>
      </c>
      <c r="G17" s="32">
        <f t="shared" si="1"/>
        <v>30</v>
      </c>
      <c r="H17" s="32">
        <f t="shared" si="2"/>
        <v>0</v>
      </c>
    </row>
    <row r="18" spans="1:8" ht="20.25">
      <c r="A18" s="48">
        <v>38651</v>
      </c>
      <c r="B18" s="48">
        <v>38673</v>
      </c>
      <c r="C18" s="50">
        <f t="shared" si="0"/>
        <v>22</v>
      </c>
      <c r="D18" s="45">
        <v>2</v>
      </c>
      <c r="E18" s="49" t="s">
        <v>141</v>
      </c>
      <c r="F18" s="45" t="s">
        <v>131</v>
      </c>
      <c r="G18" s="32">
        <f t="shared" si="1"/>
        <v>0</v>
      </c>
      <c r="H18" s="32">
        <f t="shared" si="2"/>
        <v>44</v>
      </c>
    </row>
    <row r="19" spans="1:8" ht="20.25">
      <c r="A19" s="48">
        <v>38672</v>
      </c>
      <c r="B19" s="48">
        <v>38679</v>
      </c>
      <c r="C19" s="50">
        <f t="shared" si="0"/>
        <v>7</v>
      </c>
      <c r="D19" s="45">
        <v>1</v>
      </c>
      <c r="E19" s="49" t="s">
        <v>1</v>
      </c>
      <c r="F19" s="45" t="s">
        <v>131</v>
      </c>
      <c r="G19" s="32">
        <f t="shared" si="1"/>
        <v>0</v>
      </c>
      <c r="H19" s="32">
        <f t="shared" si="2"/>
        <v>7</v>
      </c>
    </row>
    <row r="20" spans="1:8" ht="40.5">
      <c r="A20" s="48">
        <v>38679</v>
      </c>
      <c r="B20" s="48">
        <v>38691</v>
      </c>
      <c r="C20" s="50">
        <f t="shared" si="0"/>
        <v>12</v>
      </c>
      <c r="D20" s="45">
        <v>5</v>
      </c>
      <c r="E20" s="49" t="s">
        <v>142</v>
      </c>
      <c r="F20" s="45" t="s">
        <v>131</v>
      </c>
      <c r="G20" s="32">
        <f t="shared" si="1"/>
        <v>0</v>
      </c>
      <c r="H20" s="32">
        <f t="shared" si="2"/>
        <v>60</v>
      </c>
    </row>
    <row r="21" spans="1:8" ht="20.25">
      <c r="A21" s="48">
        <v>38689</v>
      </c>
      <c r="B21" s="48">
        <v>38701</v>
      </c>
      <c r="C21" s="50">
        <f t="shared" si="0"/>
        <v>12</v>
      </c>
      <c r="D21" s="45">
        <v>2</v>
      </c>
      <c r="E21" s="49" t="s">
        <v>143</v>
      </c>
      <c r="F21" s="45" t="s">
        <v>131</v>
      </c>
      <c r="G21" s="32">
        <f t="shared" si="1"/>
        <v>0</v>
      </c>
      <c r="H21" s="32">
        <f t="shared" si="2"/>
        <v>24</v>
      </c>
    </row>
    <row r="22" spans="1:8" ht="20.25">
      <c r="A22" s="48">
        <v>38697</v>
      </c>
      <c r="B22" s="48">
        <v>38718</v>
      </c>
      <c r="C22" s="50">
        <f t="shared" si="0"/>
        <v>21</v>
      </c>
      <c r="D22" s="45">
        <v>1</v>
      </c>
      <c r="E22" s="49" t="s">
        <v>0</v>
      </c>
      <c r="F22" s="45" t="s">
        <v>132</v>
      </c>
      <c r="G22" s="32">
        <f aca="true" t="shared" si="3" ref="G22:G31">IF(F22="J",C22*D22,0)</f>
        <v>21</v>
      </c>
      <c r="H22" s="32">
        <f aca="true" t="shared" si="4" ref="H22:H31">IF(F22="G",C22*D22,0)</f>
        <v>0</v>
      </c>
    </row>
    <row r="23" spans="1:8" ht="20.25">
      <c r="A23" s="48">
        <v>38704</v>
      </c>
      <c r="B23" s="48">
        <v>38718</v>
      </c>
      <c r="C23" s="50">
        <f t="shared" si="0"/>
        <v>14</v>
      </c>
      <c r="D23" s="45">
        <v>1</v>
      </c>
      <c r="E23" s="49" t="s">
        <v>144</v>
      </c>
      <c r="F23" s="45" t="s">
        <v>132</v>
      </c>
      <c r="G23" s="32">
        <f t="shared" si="3"/>
        <v>14</v>
      </c>
      <c r="H23" s="32">
        <f t="shared" si="4"/>
        <v>0</v>
      </c>
    </row>
    <row r="24" spans="1:8" ht="20.25">
      <c r="A24" s="48"/>
      <c r="B24" s="48"/>
      <c r="C24" s="50">
        <f t="shared" si="0"/>
        <v>0</v>
      </c>
      <c r="G24" s="32">
        <f t="shared" si="3"/>
        <v>0</v>
      </c>
      <c r="H24" s="32">
        <f t="shared" si="4"/>
        <v>0</v>
      </c>
    </row>
    <row r="25" spans="1:8" ht="20.25">
      <c r="A25" s="48"/>
      <c r="B25" s="48"/>
      <c r="C25" s="50">
        <f t="shared" si="0"/>
        <v>0</v>
      </c>
      <c r="G25" s="32">
        <f t="shared" si="3"/>
        <v>0</v>
      </c>
      <c r="H25" s="32">
        <f t="shared" si="4"/>
        <v>0</v>
      </c>
    </row>
    <row r="26" spans="1:8" ht="20.25">
      <c r="A26" s="48"/>
      <c r="B26" s="48"/>
      <c r="C26" s="50">
        <f t="shared" si="0"/>
        <v>0</v>
      </c>
      <c r="G26" s="32">
        <f t="shared" si="3"/>
        <v>0</v>
      </c>
      <c r="H26" s="32">
        <f t="shared" si="4"/>
        <v>0</v>
      </c>
    </row>
    <row r="27" spans="1:8" ht="20.25">
      <c r="A27" s="48"/>
      <c r="B27" s="48"/>
      <c r="C27" s="50">
        <f t="shared" si="0"/>
        <v>0</v>
      </c>
      <c r="G27" s="32">
        <f t="shared" si="3"/>
        <v>0</v>
      </c>
      <c r="H27" s="32">
        <f t="shared" si="4"/>
        <v>0</v>
      </c>
    </row>
    <row r="28" spans="1:8" ht="20.25">
      <c r="A28" s="48"/>
      <c r="B28" s="48"/>
      <c r="C28" s="50">
        <f t="shared" si="0"/>
        <v>0</v>
      </c>
      <c r="G28" s="32">
        <f>IF(F28="J",C28*D28,0)</f>
        <v>0</v>
      </c>
      <c r="H28" s="32">
        <f>IF(F28="G",C28*D28,0)</f>
        <v>0</v>
      </c>
    </row>
    <row r="29" spans="1:8" ht="20.25">
      <c r="A29" s="48"/>
      <c r="B29" s="48"/>
      <c r="C29" s="50">
        <f t="shared" si="0"/>
        <v>0</v>
      </c>
      <c r="G29" s="32">
        <f t="shared" si="3"/>
        <v>0</v>
      </c>
      <c r="H29" s="32">
        <f t="shared" si="4"/>
        <v>0</v>
      </c>
    </row>
    <row r="30" spans="1:8" ht="20.25">
      <c r="A30" s="48"/>
      <c r="B30" s="48"/>
      <c r="C30" s="50">
        <f t="shared" si="0"/>
        <v>0</v>
      </c>
      <c r="G30" s="32">
        <f t="shared" si="3"/>
        <v>0</v>
      </c>
      <c r="H30" s="32">
        <f t="shared" si="4"/>
        <v>0</v>
      </c>
    </row>
    <row r="31" spans="1:8" ht="20.25">
      <c r="A31" s="48"/>
      <c r="B31" s="48"/>
      <c r="C31" s="50">
        <f t="shared" si="0"/>
        <v>0</v>
      </c>
      <c r="G31" s="32">
        <f t="shared" si="3"/>
        <v>0</v>
      </c>
      <c r="H31" s="32">
        <f t="shared" si="4"/>
        <v>0</v>
      </c>
    </row>
    <row r="32" ht="20.25">
      <c r="C32" s="50"/>
    </row>
    <row r="33" ht="20.25">
      <c r="C33" s="50"/>
    </row>
    <row r="34" ht="20.25">
      <c r="C34" s="50"/>
    </row>
    <row r="35" ht="20.25">
      <c r="C35" s="50"/>
    </row>
    <row r="36" ht="20.25">
      <c r="C36" s="50"/>
    </row>
    <row r="37" ht="20.25">
      <c r="C37" s="50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Gerrit</cp:lastModifiedBy>
  <cp:lastPrinted>2002-12-22T18:04:30Z</cp:lastPrinted>
  <dcterms:created xsi:type="dcterms:W3CDTF">2002-01-02T20:44:15Z</dcterms:created>
  <dcterms:modified xsi:type="dcterms:W3CDTF">2007-01-05T08:59:57Z</dcterms:modified>
  <cp:category/>
  <cp:version/>
  <cp:contentType/>
  <cp:contentStatus/>
</cp:coreProperties>
</file>